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Projects\Accreditation (KESA_7-2024)\KESA 2.0 Outcomes\DGSR\"/>
    </mc:Choice>
  </mc:AlternateContent>
  <xr:revisionPtr revIDLastSave="0" documentId="8_{D116618D-0F5C-443D-B1B5-EE6FFC165A3C}" xr6:coauthVersionLast="47" xr6:coauthVersionMax="47" xr10:uidLastSave="{00000000-0000-0000-0000-000000000000}"/>
  <bookViews>
    <workbookView xWindow="-28920" yWindow="-120" windowWidth="29040" windowHeight="15720" xr2:uid="{E0DA604E-F843-4A79-85D2-CE2C57F0D59E}"/>
  </bookViews>
  <sheets>
    <sheet name="Start Here" sheetId="6" r:id="rId1"/>
    <sheet name="KESA Graduation Rate Calculator"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5" i="4" l="1"/>
  <c r="AA14" i="4"/>
  <c r="V15" i="4"/>
  <c r="V14" i="4"/>
  <c r="Q15" i="4"/>
  <c r="Q14" i="4"/>
  <c r="U13" i="4"/>
  <c r="K13" i="4"/>
  <c r="O13" i="4"/>
  <c r="P13" i="4"/>
  <c r="L15" i="4"/>
  <c r="L14" i="4"/>
  <c r="B4" i="4"/>
  <c r="B6" i="4" l="1" a="1"/>
  <c r="B6" i="4" s="1"/>
  <c r="B5" i="4" a="1"/>
  <c r="B5" i="4" s="1"/>
  <c r="B9" i="4" a="1"/>
  <c r="B9" i="4" s="1"/>
  <c r="B7" i="4" a="1"/>
  <c r="B7" i="4" s="1"/>
  <c r="B8" i="4" a="1"/>
  <c r="B8" i="4" s="1"/>
  <c r="B10" i="4" a="1"/>
  <c r="B10" i="4" s="1"/>
  <c r="B11" i="4" a="1"/>
  <c r="B11" i="4" s="1"/>
  <c r="B12" i="4" a="1"/>
  <c r="B12" i="4" s="1"/>
  <c r="E12" i="4"/>
  <c r="E11" i="4"/>
  <c r="E10" i="4"/>
  <c r="E9" i="4"/>
  <c r="E8" i="4"/>
  <c r="E7" i="4"/>
  <c r="E6" i="4"/>
  <c r="E5" i="4"/>
  <c r="E4" i="4"/>
  <c r="K9" i="4"/>
  <c r="K10" i="4"/>
  <c r="K11" i="4"/>
  <c r="K12" i="4"/>
  <c r="K8" i="4"/>
  <c r="M25" i="4"/>
  <c r="M26" i="4"/>
  <c r="M27" i="4"/>
  <c r="M28" i="4"/>
  <c r="L25" i="4"/>
  <c r="L26" i="4"/>
  <c r="L27" i="4"/>
  <c r="L28" i="4"/>
  <c r="K25" i="4"/>
  <c r="K26" i="4"/>
  <c r="K27" i="4"/>
  <c r="K28" i="4"/>
  <c r="J25" i="4"/>
  <c r="J26" i="4"/>
  <c r="J27" i="4"/>
  <c r="J28" i="4"/>
  <c r="I26" i="4"/>
  <c r="I27" i="4"/>
  <c r="I28" i="4"/>
  <c r="I25" i="4"/>
  <c r="M24" i="4"/>
  <c r="L24" i="4"/>
  <c r="K24" i="4"/>
  <c r="J24" i="4"/>
  <c r="I24" i="4"/>
  <c r="V13" i="4"/>
  <c r="AC12" i="4"/>
  <c r="AB12" i="4"/>
  <c r="AA12" i="4"/>
  <c r="X12" i="4"/>
  <c r="W12" i="4"/>
  <c r="V12" i="4"/>
  <c r="S12" i="4"/>
  <c r="R12" i="4"/>
  <c r="Q12" i="4"/>
  <c r="N12" i="4"/>
  <c r="M12" i="4"/>
  <c r="L12" i="4"/>
  <c r="J12" i="4"/>
  <c r="I12" i="4"/>
  <c r="H12" i="4"/>
  <c r="AC11" i="4"/>
  <c r="AB11" i="4"/>
  <c r="AA11" i="4"/>
  <c r="X11" i="4"/>
  <c r="W11" i="4"/>
  <c r="V11" i="4"/>
  <c r="S11" i="4"/>
  <c r="R11" i="4"/>
  <c r="Q11" i="4"/>
  <c r="N11" i="4"/>
  <c r="M11" i="4"/>
  <c r="L11" i="4"/>
  <c r="J11" i="4"/>
  <c r="I11" i="4"/>
  <c r="H11" i="4"/>
  <c r="AC10" i="4"/>
  <c r="AB10" i="4"/>
  <c r="AA10" i="4"/>
  <c r="X10" i="4"/>
  <c r="W10" i="4"/>
  <c r="V10" i="4"/>
  <c r="S10" i="4"/>
  <c r="R10" i="4"/>
  <c r="Q10" i="4"/>
  <c r="N10" i="4"/>
  <c r="M10" i="4"/>
  <c r="L10" i="4"/>
  <c r="J10" i="4"/>
  <c r="I10" i="4"/>
  <c r="H10" i="4"/>
  <c r="AC9" i="4"/>
  <c r="AB9" i="4"/>
  <c r="AA9" i="4"/>
  <c r="X9" i="4"/>
  <c r="W9" i="4"/>
  <c r="V9" i="4"/>
  <c r="S9" i="4"/>
  <c r="R9" i="4"/>
  <c r="Q9" i="4"/>
  <c r="N9" i="4"/>
  <c r="M9" i="4"/>
  <c r="L9" i="4"/>
  <c r="J9" i="4"/>
  <c r="I9" i="4"/>
  <c r="H9" i="4"/>
  <c r="AC8" i="4"/>
  <c r="AB8" i="4"/>
  <c r="AA8" i="4"/>
  <c r="X8" i="4"/>
  <c r="W8" i="4"/>
  <c r="V8" i="4"/>
  <c r="S8" i="4"/>
  <c r="R8" i="4"/>
  <c r="Q8" i="4"/>
  <c r="N8" i="4"/>
  <c r="M8" i="4"/>
  <c r="L8" i="4"/>
  <c r="J8" i="4"/>
  <c r="I8" i="4"/>
  <c r="H8" i="4"/>
  <c r="AA6" i="4"/>
  <c r="AA13" i="4" s="1"/>
  <c r="V6" i="4"/>
  <c r="Q6" i="4"/>
  <c r="Q13" i="4" s="1"/>
  <c r="L6" i="4"/>
  <c r="L13" i="4" s="1"/>
  <c r="H6" i="4"/>
  <c r="H13" i="4" s="1"/>
  <c r="X13" i="4" l="1"/>
  <c r="T9" i="4"/>
  <c r="T12" i="4"/>
  <c r="J13" i="4"/>
  <c r="AD10" i="4"/>
  <c r="Y10" i="4"/>
  <c r="T11" i="4"/>
  <c r="W13" i="4"/>
  <c r="T10" i="4"/>
  <c r="O11" i="4"/>
  <c r="Y9" i="4"/>
  <c r="O10" i="4"/>
  <c r="AD9" i="4"/>
  <c r="O12" i="4"/>
  <c r="AB13" i="4"/>
  <c r="AC13" i="4"/>
  <c r="I13" i="4"/>
  <c r="Y12" i="4"/>
  <c r="O9" i="4"/>
  <c r="Y11" i="4"/>
  <c r="AD12" i="4"/>
  <c r="M13" i="4"/>
  <c r="O8" i="4"/>
  <c r="S13" i="4"/>
  <c r="AD11" i="4"/>
  <c r="R13" i="4"/>
  <c r="T8" i="4"/>
  <c r="Y8" i="4"/>
  <c r="AD8" i="4"/>
  <c r="N13" i="4"/>
  <c r="Y13" i="4" l="1"/>
  <c r="N27" i="4" s="1"/>
  <c r="N24" i="4"/>
  <c r="T13" i="4"/>
  <c r="AD13" i="4"/>
  <c r="Z13" i="4" l="1"/>
  <c r="O27" i="4" s="1"/>
  <c r="O26" i="4"/>
  <c r="N25" i="4"/>
  <c r="N28" i="4"/>
  <c r="N26" i="4"/>
  <c r="T26" i="4"/>
  <c r="T25" i="4"/>
  <c r="AE13" i="4"/>
  <c r="O28" i="4" s="1"/>
  <c r="O25" i="4" l="1"/>
  <c r="P26" i="4"/>
  <c r="P27" i="4"/>
  <c r="T28" i="4"/>
  <c r="T27" i="4"/>
  <c r="P25" i="4"/>
  <c r="P28"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<sst xmlns="http://schemas.openxmlformats.org/spreadsheetml/2006/main" count="82" uniqueCount="44">
  <si>
    <t>School Year</t>
  </si>
  <si>
    <t>Cohort Size</t>
  </si>
  <si>
    <t>Graduate Count</t>
  </si>
  <si>
    <t>Graduation Rate</t>
  </si>
  <si>
    <t>Performance Category</t>
  </si>
  <si>
    <t>KESA Outcome Determination will use this data --&gt;</t>
  </si>
  <si>
    <t>Year in the 5-year average</t>
  </si>
  <si>
    <t>Performance Category --&gt;</t>
  </si>
  <si>
    <t>Meets/Does Not Meet Standard --&gt;</t>
  </si>
  <si>
    <r>
      <rPr>
        <b/>
        <sz val="11"/>
        <color theme="1"/>
        <rFont val="Aptos Narrow"/>
        <family val="2"/>
        <scheme val="minor"/>
      </rPr>
      <t>Tip:</t>
    </r>
    <r>
      <rPr>
        <sz val="11"/>
        <color theme="1"/>
        <rFont val="Aptos Narrow"/>
        <family val="2"/>
        <scheme val="minor"/>
      </rPr>
      <t xml:space="preserve"> To help project future years: change the school years listed in column A.</t>
    </r>
  </si>
  <si>
    <t>Change Rate</t>
  </si>
  <si>
    <t>Meets/Does Not Meet Standard</t>
  </si>
  <si>
    <t>Instructions to access the annual 4-year graduation cohort data:</t>
  </si>
  <si>
    <t>KESA Grad Rate 2</t>
  </si>
  <si>
    <t>KESA Grad Rate 3</t>
  </si>
  <si>
    <t>KESA Grad Rate 4</t>
  </si>
  <si>
    <t>KESA Grad Rate 5</t>
  </si>
  <si>
    <t>KESA Grad Rate 1</t>
  </si>
  <si>
    <t>Year in KESA Grad Rate</t>
  </si>
  <si>
    <t>KESA Graduation Rate</t>
  </si>
  <si>
    <t>Years Included in Rate</t>
  </si>
  <si>
    <r>
      <rPr>
        <b/>
        <sz val="11"/>
        <rFont val="Aptos Narrow"/>
        <family val="2"/>
        <scheme val="minor"/>
      </rPr>
      <t>Simplified Graduation Rate Calculator</t>
    </r>
    <r>
      <rPr>
        <sz val="11"/>
        <rFont val="Aptos Narrow"/>
        <family val="2"/>
        <scheme val="minor"/>
      </rPr>
      <t>: Identify only information from the KESA Graduation Rate used for KESA Graduation Outcome Criteria Determination</t>
    </r>
  </si>
  <si>
    <t>Non-Graduate count (students that count against graduation rate)</t>
  </si>
  <si>
    <t>WARNING</t>
  </si>
  <si>
    <t>Please reach out to your Regional Executive or Cohort Lead with questions regarding KESA outcomes.</t>
  </si>
  <si>
    <r>
      <t xml:space="preserve">Change Rate between </t>
    </r>
    <r>
      <rPr>
        <sz val="11"/>
        <color theme="1"/>
        <rFont val="Aptos Narrow"/>
        <family val="2"/>
        <scheme val="minor"/>
      </rPr>
      <t>KESA Grad Rates 1 &amp; 2</t>
    </r>
  </si>
  <si>
    <r>
      <t xml:space="preserve">Change Rate between </t>
    </r>
    <r>
      <rPr>
        <sz val="11"/>
        <color theme="1"/>
        <rFont val="Aptos Narrow"/>
        <family val="2"/>
        <scheme val="minor"/>
      </rPr>
      <t>KESA Grad Rates 2 &amp; 3</t>
    </r>
  </si>
  <si>
    <r>
      <t xml:space="preserve">Change Rate between </t>
    </r>
    <r>
      <rPr>
        <sz val="11"/>
        <color theme="1"/>
        <rFont val="Aptos Narrow"/>
        <family val="2"/>
        <scheme val="minor"/>
      </rPr>
      <t>KESA Grad Rates 3 &amp; 4</t>
    </r>
  </si>
  <si>
    <r>
      <t xml:space="preserve">Change Rate between </t>
    </r>
    <r>
      <rPr>
        <sz val="11"/>
        <color theme="1"/>
        <rFont val="Aptos Narrow"/>
        <family val="2"/>
        <scheme val="minor"/>
      </rPr>
      <t>KESA Grad Rates 4 &amp; 5</t>
    </r>
  </si>
  <si>
    <t>DGSR: federal or state cohort data</t>
  </si>
  <si>
    <r>
      <rPr>
        <b/>
        <sz val="11"/>
        <color theme="1"/>
        <rFont val="Aptos Narrow"/>
        <family val="2"/>
        <scheme val="minor"/>
      </rPr>
      <t>Expanded Graduation Rate Calculator:</t>
    </r>
    <r>
      <rPr>
        <sz val="11"/>
        <color theme="1"/>
        <rFont val="Aptos Narrow"/>
        <family val="2"/>
        <scheme val="minor"/>
      </rPr>
      <t xml:space="preserve"> Identify the details of each 4-year cohort's data and how it impacts the KESA Graduation Outcome Criteria Determination (if that average were to be used for evaluation). The color coded chart is intended to help identify how an individual year's data moves in the KESA Graduation Rate until it is no longer included.</t>
    </r>
  </si>
  <si>
    <r>
      <t xml:space="preserve">The annual 4-year graduation cohort data is located in Dropout Graduation Summary Report (DGSR) on KSDE Web Applications. </t>
    </r>
    <r>
      <rPr>
        <b/>
        <sz val="11"/>
        <rFont val="Aptos Narrow"/>
        <family val="2"/>
        <scheme val="minor"/>
      </rPr>
      <t>The DGSR requires district-approval to access.</t>
    </r>
    <r>
      <rPr>
        <sz val="11"/>
        <rFont val="Aptos Narrow"/>
        <family val="2"/>
        <scheme val="minor"/>
      </rPr>
      <t xml:space="preserve">
1. For the most recent annual 4-year graduation cohort data, select the "2022-2025 four-year cohort information State Graduation Rate" tab.
2. Use the first 2 columns from the table labeled "2022-2025 Four-Year Adjusted Cohort State Graduation Rate Summary by Gender (District Level)." Under the Total Headcount, locate the Graduates and Total (this is the cohort size). Update the table above. The yearly Non-Graduates count will auto populate.
3. Additional 4-year graduation cohort data is located in the "Historic four-year cohort information" tab. Select the desired cohort year and use the "Four-Year Adjusted Cohort Summary by Gender (District Level)" table to complete the table above. The yearly Non-Graduates count will auto populate.</t>
    </r>
  </si>
  <si>
    <t>4-Year graduation cohorts included in the KESA Graduation Rate presented ---&gt;</t>
  </si>
  <si>
    <t>ENTER YOUR SYSTEM'S DATA BELOW TO UPDATE CALCULATORS</t>
  </si>
  <si>
    <t>##</t>
  </si>
  <si>
    <r>
      <t xml:space="preserve">The KESA Graduation Outcome Criteria Calculator is </t>
    </r>
    <r>
      <rPr>
        <b/>
        <sz val="16"/>
        <color theme="1"/>
        <rFont val="Aptos Narrow"/>
        <family val="2"/>
        <scheme val="minor"/>
      </rPr>
      <t xml:space="preserve">an estimation tool that relies on Dropout Graduation Summary Report (DGSR) data. Evalutions will use finalized DGSR cohort data. </t>
    </r>
    <r>
      <rPr>
        <sz val="16"/>
        <color theme="1"/>
        <rFont val="Aptos Narrow"/>
        <family val="2"/>
        <scheme val="minor"/>
      </rPr>
      <t>Before entering data, read the FAQs and yellow highlighted notes for instructions.</t>
    </r>
  </si>
  <si>
    <t>Please consult DGSR guidelines and your system's DGSR users to ensure you are familiar with the adjusted cohort (i.e. which students are system will be acocuntable for in the 4-year adjust cohort) to most reliably project future years' graduation data.</t>
  </si>
  <si>
    <r>
      <t xml:space="preserve">Graduate count </t>
    </r>
    <r>
      <rPr>
        <b/>
        <sz val="11"/>
        <color rgb="FFFF0000"/>
        <rFont val="Aptos Narrow"/>
        <family val="2"/>
        <scheme val="minor"/>
      </rPr>
      <t>ENTER DATA HERE</t>
    </r>
  </si>
  <si>
    <r>
      <t xml:space="preserve">4-year adjusted cohort size </t>
    </r>
    <r>
      <rPr>
        <b/>
        <sz val="11"/>
        <color rgb="FFFF0000"/>
        <rFont val="Aptos Narrow"/>
        <family val="2"/>
        <scheme val="minor"/>
      </rPr>
      <t>ENTER DATA HERE</t>
    </r>
  </si>
  <si>
    <t>Last Updated by KSDE on 3/10/2026</t>
  </si>
  <si>
    <t>Technical assistance:</t>
  </si>
  <si>
    <r>
      <t>For </t>
    </r>
    <r>
      <rPr>
        <i/>
        <sz val="16"/>
        <color theme="1"/>
        <rFont val="Aptos Narrow"/>
        <family val="2"/>
        <scheme val="minor"/>
      </rPr>
      <t>general questions</t>
    </r>
    <r>
      <rPr>
        <sz val="16"/>
        <color theme="1"/>
        <rFont val="Aptos Narrow"/>
        <family val="2"/>
        <scheme val="minor"/>
      </rPr>
      <t> regarding the KESA Graduation rate and evaluation, contact Jay Scott at 785-296-6818 or jay.scott@ksde.gov.</t>
    </r>
  </si>
  <si>
    <r>
      <t xml:space="preserve">For questions about the </t>
    </r>
    <r>
      <rPr>
        <i/>
        <sz val="16"/>
        <color theme="1"/>
        <rFont val="Aptos Narrow"/>
        <family val="2"/>
        <scheme val="minor"/>
      </rPr>
      <t>Dropout/Graduation Summary (DGSR) report</t>
    </r>
    <r>
      <rPr>
        <sz val="16"/>
        <color theme="1"/>
        <rFont val="Aptos Narrow"/>
        <family val="2"/>
        <scheme val="minor"/>
      </rPr>
      <t xml:space="preserve"> or yearly data, contact Emmett Speed at 785-296-4924 or emmett.speed@ksde.gov.</t>
    </r>
  </si>
  <si>
    <r>
      <t xml:space="preserve">For questions about the </t>
    </r>
    <r>
      <rPr>
        <i/>
        <sz val="16"/>
        <color theme="1"/>
        <rFont val="Aptos Narrow"/>
        <family val="2"/>
        <scheme val="minor"/>
      </rPr>
      <t>KESA Graduation Calculator,</t>
    </r>
    <r>
      <rPr>
        <sz val="16"/>
        <color theme="1"/>
        <rFont val="Aptos Narrow"/>
        <family val="2"/>
        <scheme val="minor"/>
      </rPr>
      <t xml:space="preserve"> contact Brooke Wells at 785-291-3574 or brooke.wells@ksde.gov.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</si>
</sst>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b/>
      <sz val="16"/>
      <color theme="0"/>
      <name val="Aptos Narrow"/>
      <family val="2"/>
      <scheme val="minor"/>
    </font>
    <font>
      <sz val="11"/>
      <color theme="9"/>
      <name val="Aptos Narrow"/>
      <family val="2"/>
      <scheme val="minor"/>
    </font>
    <font>
      <sz val="16"/>
      <color theme="1"/>
      <name val="Aptos Narrow"/>
      <family val="2"/>
      <scheme val="minor"/>
    </font>
    <font>
      <b/>
      <sz val="28"/>
      <color theme="1"/>
      <name val="Aptos Narrow"/>
      <family val="2"/>
      <scheme val="minor"/>
    </font>
    <font>
      <b/>
      <sz val="16"/>
      <color theme="1"/>
      <name val="Aptos Narrow"/>
      <family val="2"/>
      <scheme val="minor"/>
    </font>
    <font>
      <b/>
      <sz val="11"/>
      <color rgb="FFFF0000"/>
      <name val="Aptos Narrow"/>
      <family val="2"/>
      <scheme val="minor"/>
    </font>
    <font>
      <i/>
      <sz val="16"/>
      <color theme="1"/>
      <name val="Aptos Narrow"/>
      <family val="2"/>
      <scheme val="minor"/>
    </font>
  </fonts>
  <fills count="12">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FFCC"/>
        <bgColor indexed="64"/>
      </patternFill>
    </fill>
    <fill>
      <patternFill patternType="solid">
        <fgColor theme="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rgb="FFFF0000"/>
      </left>
      <right style="thin">
        <color indexed="64"/>
      </right>
      <top style="medium">
        <color rgb="FFFF0000"/>
      </top>
      <bottom style="thin">
        <color indexed="64"/>
      </bottom>
      <diagonal/>
    </border>
    <border>
      <left style="thin">
        <color indexed="64"/>
      </left>
      <right style="medium">
        <color rgb="FFFF0000"/>
      </right>
      <top style="medium">
        <color rgb="FFFF0000"/>
      </top>
      <bottom style="thin">
        <color indexed="64"/>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medium">
        <color rgb="FFFF0000"/>
      </left>
      <right style="thin">
        <color indexed="64"/>
      </right>
      <top style="thin">
        <color indexed="64"/>
      </top>
      <bottom style="medium">
        <color rgb="FFFF0000"/>
      </bottom>
      <diagonal/>
    </border>
    <border>
      <left style="thin">
        <color indexed="64"/>
      </left>
      <right style="medium">
        <color rgb="FFFF0000"/>
      </right>
      <top style="thin">
        <color indexed="64"/>
      </top>
      <bottom style="medium">
        <color rgb="FFFF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84">
    <xf numFmtId="0" fontId="0" fillId="0" borderId="0" xfId="0"/>
    <xf numFmtId="0" fontId="0" fillId="6" borderId="5" xfId="0" applyFill="1" applyBorder="1" applyAlignment="1" applyProtection="1">
      <alignment horizontal="left"/>
      <protection hidden="1"/>
    </xf>
    <xf numFmtId="0" fontId="0" fillId="6" borderId="1" xfId="0" applyFill="1" applyBorder="1" applyAlignment="1" applyProtection="1">
      <alignment horizontal="center"/>
      <protection hidden="1"/>
    </xf>
    <xf numFmtId="164" fontId="0" fillId="6" borderId="6" xfId="0" applyNumberFormat="1" applyFill="1" applyBorder="1" applyAlignment="1" applyProtection="1">
      <alignment horizontal="center"/>
      <protection hidden="1"/>
    </xf>
    <xf numFmtId="0" fontId="0" fillId="7" borderId="5" xfId="0" applyFill="1" applyBorder="1" applyAlignment="1" applyProtection="1">
      <alignment horizontal="left"/>
      <protection hidden="1"/>
    </xf>
    <xf numFmtId="0" fontId="0" fillId="7" borderId="1" xfId="0" applyFill="1" applyBorder="1" applyAlignment="1" applyProtection="1">
      <alignment horizontal="center"/>
      <protection hidden="1"/>
    </xf>
    <xf numFmtId="164" fontId="0" fillId="7" borderId="1" xfId="0" applyNumberFormat="1" applyFill="1" applyBorder="1" applyAlignment="1" applyProtection="1">
      <alignment horizontal="center"/>
      <protection hidden="1"/>
    </xf>
    <xf numFmtId="164" fontId="0" fillId="7" borderId="6" xfId="0" applyNumberFormat="1" applyFill="1" applyBorder="1" applyAlignment="1" applyProtection="1">
      <alignment horizontal="center"/>
      <protection hidden="1"/>
    </xf>
    <xf numFmtId="0" fontId="0" fillId="8" borderId="5" xfId="0" applyFill="1" applyBorder="1" applyAlignment="1" applyProtection="1">
      <alignment horizontal="left"/>
      <protection hidden="1"/>
    </xf>
    <xf numFmtId="0" fontId="0" fillId="8" borderId="1" xfId="0" applyFill="1" applyBorder="1" applyAlignment="1" applyProtection="1">
      <alignment horizontal="center"/>
      <protection hidden="1"/>
    </xf>
    <xf numFmtId="164" fontId="0" fillId="8" borderId="1" xfId="0" applyNumberFormat="1" applyFill="1" applyBorder="1" applyAlignment="1" applyProtection="1">
      <alignment horizontal="center"/>
      <protection hidden="1"/>
    </xf>
    <xf numFmtId="164" fontId="0" fillId="8" borderId="6" xfId="0" applyNumberFormat="1" applyFill="1" applyBorder="1" applyAlignment="1" applyProtection="1">
      <alignment horizontal="center"/>
      <protection hidden="1"/>
    </xf>
    <xf numFmtId="0" fontId="0" fillId="9" borderId="5" xfId="0" applyFill="1" applyBorder="1" applyAlignment="1" applyProtection="1">
      <alignment horizontal="left"/>
      <protection hidden="1"/>
    </xf>
    <xf numFmtId="0" fontId="0" fillId="9" borderId="1" xfId="0" applyFill="1" applyBorder="1" applyAlignment="1" applyProtection="1">
      <alignment horizontal="center"/>
      <protection hidden="1"/>
    </xf>
    <xf numFmtId="164" fontId="0" fillId="9" borderId="1" xfId="0" applyNumberFormat="1" applyFill="1" applyBorder="1" applyAlignment="1" applyProtection="1">
      <alignment horizontal="center"/>
      <protection hidden="1"/>
    </xf>
    <xf numFmtId="164" fontId="0" fillId="9" borderId="6" xfId="0" applyNumberFormat="1" applyFill="1" applyBorder="1" applyAlignment="1" applyProtection="1">
      <alignment horizontal="center"/>
      <protection hidden="1"/>
    </xf>
    <xf numFmtId="0" fontId="0" fillId="10" borderId="5" xfId="0" applyFill="1" applyBorder="1" applyAlignment="1" applyProtection="1">
      <alignment horizontal="left"/>
      <protection hidden="1"/>
    </xf>
    <xf numFmtId="0" fontId="0" fillId="10" borderId="1" xfId="0" applyFill="1" applyBorder="1" applyAlignment="1" applyProtection="1">
      <alignment horizontal="center"/>
      <protection hidden="1"/>
    </xf>
    <xf numFmtId="164" fontId="0" fillId="10" borderId="1" xfId="0" applyNumberFormat="1" applyFill="1" applyBorder="1" applyAlignment="1" applyProtection="1">
      <alignment horizontal="center"/>
      <protection hidden="1"/>
    </xf>
    <xf numFmtId="164" fontId="0" fillId="10" borderId="6" xfId="0" applyNumberFormat="1" applyFill="1" applyBorder="1" applyAlignment="1" applyProtection="1">
      <alignment horizontal="center"/>
      <protection hidden="1"/>
    </xf>
    <xf numFmtId="164" fontId="0" fillId="6" borderId="1" xfId="0" applyNumberFormat="1" applyFill="1" applyBorder="1" applyAlignment="1" applyProtection="1">
      <alignment horizontal="center"/>
      <protection hidden="1"/>
    </xf>
    <xf numFmtId="0" fontId="0" fillId="4" borderId="5" xfId="0" applyFill="1" applyBorder="1" applyAlignment="1" applyProtection="1">
      <alignment horizontal="left" wrapText="1"/>
      <protection hidden="1"/>
    </xf>
    <xf numFmtId="0" fontId="0" fillId="4" borderId="1" xfId="0" applyFill="1" applyBorder="1" applyAlignment="1" applyProtection="1">
      <alignment horizontal="center"/>
      <protection hidden="1"/>
    </xf>
    <xf numFmtId="164" fontId="0" fillId="4" borderId="6" xfId="0" applyNumberFormat="1" applyFill="1" applyBorder="1" applyAlignment="1" applyProtection="1">
      <alignment horizontal="center"/>
      <protection hidden="1"/>
    </xf>
    <xf numFmtId="164" fontId="0" fillId="4" borderId="1" xfId="0" applyNumberFormat="1" applyFill="1" applyBorder="1" applyAlignment="1" applyProtection="1">
      <alignment horizontal="center"/>
      <protection hidden="1"/>
    </xf>
    <xf numFmtId="0" fontId="0" fillId="9" borderId="5" xfId="0" applyFill="1" applyBorder="1" applyProtection="1">
      <protection hidden="1"/>
    </xf>
    <xf numFmtId="0" fontId="0" fillId="10" borderId="5" xfId="0" applyFill="1" applyBorder="1" applyProtection="1">
      <protection hidden="1"/>
    </xf>
    <xf numFmtId="0" fontId="0" fillId="6" borderId="5" xfId="0" applyFill="1" applyBorder="1" applyProtection="1">
      <protection hidden="1"/>
    </xf>
    <xf numFmtId="0" fontId="0" fillId="7" borderId="5" xfId="0" applyFill="1" applyBorder="1" applyProtection="1">
      <protection hidden="1"/>
    </xf>
    <xf numFmtId="0" fontId="0" fillId="8" borderId="5" xfId="0" applyFill="1" applyBorder="1" applyProtection="1">
      <protection hidden="1"/>
    </xf>
    <xf numFmtId="164" fontId="0" fillId="4" borderId="6" xfId="0" applyNumberFormat="1" applyFill="1" applyBorder="1" applyProtection="1">
      <protection hidden="1"/>
    </xf>
    <xf numFmtId="164" fontId="0" fillId="5" borderId="1" xfId="0" applyNumberFormat="1" applyFill="1" applyBorder="1" applyProtection="1">
      <protection hidden="1"/>
    </xf>
    <xf numFmtId="164" fontId="0" fillId="4" borderId="1" xfId="0" applyNumberFormat="1" applyFill="1" applyBorder="1" applyProtection="1">
      <protection hidden="1"/>
    </xf>
    <xf numFmtId="164" fontId="0" fillId="4" borderId="8" xfId="0" applyNumberFormat="1" applyFill="1" applyBorder="1" applyProtection="1">
      <protection hidden="1"/>
    </xf>
    <xf numFmtId="0" fontId="0" fillId="6" borderId="1" xfId="0" applyFill="1" applyBorder="1" applyProtection="1">
      <protection hidden="1"/>
    </xf>
    <xf numFmtId="0" fontId="0" fillId="7" borderId="1" xfId="0" applyFill="1" applyBorder="1" applyProtection="1">
      <protection hidden="1"/>
    </xf>
    <xf numFmtId="0" fontId="0" fillId="8" borderId="1" xfId="0" applyFill="1" applyBorder="1" applyProtection="1">
      <protection hidden="1"/>
    </xf>
    <xf numFmtId="0" fontId="0" fillId="9" borderId="1" xfId="0" applyFill="1" applyBorder="1" applyProtection="1">
      <protection hidden="1"/>
    </xf>
    <xf numFmtId="0" fontId="0" fillId="10" borderId="1" xfId="0" applyFill="1" applyBorder="1" applyProtection="1">
      <protection hidden="1"/>
    </xf>
    <xf numFmtId="0" fontId="0" fillId="10" borderId="8" xfId="0" applyFill="1" applyBorder="1" applyProtection="1">
      <protection hidden="1"/>
    </xf>
    <xf numFmtId="0" fontId="0" fillId="6" borderId="8" xfId="0" applyFill="1" applyBorder="1" applyProtection="1">
      <protection hidden="1"/>
    </xf>
    <xf numFmtId="0" fontId="0" fillId="7" borderId="8" xfId="0" applyFill="1" applyBorder="1" applyProtection="1">
      <protection hidden="1"/>
    </xf>
    <xf numFmtId="0" fontId="0" fillId="8" borderId="8" xfId="0" applyFill="1" applyBorder="1" applyProtection="1">
      <protection hidden="1"/>
    </xf>
    <xf numFmtId="0" fontId="0" fillId="9" borderId="8" xfId="0" applyFill="1" applyBorder="1" applyProtection="1">
      <protection hidden="1"/>
    </xf>
    <xf numFmtId="10" fontId="0" fillId="4" borderId="1" xfId="0" applyNumberFormat="1" applyFill="1" applyBorder="1" applyProtection="1">
      <protection locked="0" hidden="1"/>
    </xf>
    <xf numFmtId="0" fontId="0" fillId="0" borderId="0" xfId="0" applyProtection="1">
      <protection locked="0"/>
    </xf>
    <xf numFmtId="0" fontId="1" fillId="4" borderId="2" xfId="0" applyFont="1" applyFill="1" applyBorder="1" applyAlignment="1" applyProtection="1">
      <alignment vertical="top"/>
      <protection locked="0"/>
    </xf>
    <xf numFmtId="0" fontId="0" fillId="6" borderId="5" xfId="0" applyFill="1" applyBorder="1" applyProtection="1">
      <protection locked="0"/>
    </xf>
    <xf numFmtId="0" fontId="0" fillId="7" borderId="5" xfId="0" applyFill="1" applyBorder="1" applyProtection="1">
      <protection locked="0"/>
    </xf>
    <xf numFmtId="0" fontId="0" fillId="8" borderId="5" xfId="0" applyFill="1" applyBorder="1" applyProtection="1">
      <protection locked="0"/>
    </xf>
    <xf numFmtId="0" fontId="1" fillId="0" borderId="0" xfId="0" applyFont="1" applyAlignment="1" applyProtection="1">
      <alignment vertical="top" wrapText="1"/>
      <protection locked="0"/>
    </xf>
    <xf numFmtId="0" fontId="0" fillId="9" borderId="5" xfId="0" applyFill="1" applyBorder="1" applyProtection="1">
      <protection locked="0"/>
    </xf>
    <xf numFmtId="0" fontId="0" fillId="4" borderId="5" xfId="0" applyFill="1" applyBorder="1" applyAlignment="1" applyProtection="1">
      <alignment horizontal="center" vertical="top" wrapText="1"/>
      <protection locked="0"/>
    </xf>
    <xf numFmtId="0" fontId="0" fillId="4" borderId="1" xfId="0" applyFill="1" applyBorder="1" applyAlignment="1" applyProtection="1">
      <alignment horizontal="center" vertical="top"/>
      <protection locked="0"/>
    </xf>
    <xf numFmtId="0" fontId="0" fillId="4" borderId="1" xfId="0" applyFill="1" applyBorder="1" applyAlignment="1" applyProtection="1">
      <alignment horizontal="center" vertical="top" wrapText="1"/>
      <protection locked="0"/>
    </xf>
    <xf numFmtId="0" fontId="0" fillId="4" borderId="6" xfId="0" applyFill="1" applyBorder="1" applyAlignment="1" applyProtection="1">
      <alignment horizontal="center" vertical="top" wrapText="1"/>
      <protection locked="0"/>
    </xf>
    <xf numFmtId="0" fontId="0" fillId="10" borderId="5" xfId="0" applyFill="1" applyBorder="1" applyProtection="1">
      <protection locked="0"/>
    </xf>
    <xf numFmtId="0" fontId="0" fillId="9" borderId="7" xfId="0" applyFill="1" applyBorder="1" applyProtection="1">
      <protection locked="0"/>
    </xf>
    <xf numFmtId="0" fontId="1" fillId="0" borderId="0" xfId="0" applyFont="1" applyProtection="1">
      <protection locked="0"/>
    </xf>
    <xf numFmtId="0" fontId="0" fillId="3" borderId="2" xfId="0" applyFill="1" applyBorder="1" applyProtection="1">
      <protection locked="0"/>
    </xf>
    <xf numFmtId="0" fontId="4" fillId="3" borderId="3" xfId="0" applyFont="1" applyFill="1" applyBorder="1" applyAlignment="1" applyProtection="1">
      <alignment wrapText="1"/>
      <protection locked="0"/>
    </xf>
    <xf numFmtId="0" fontId="3" fillId="4" borderId="5" xfId="0" applyFont="1" applyFill="1" applyBorder="1" applyProtection="1">
      <protection locked="0"/>
    </xf>
    <xf numFmtId="0" fontId="0" fillId="0" borderId="0" xfId="0" applyAlignment="1" applyProtection="1">
      <alignment vertical="top" wrapText="1"/>
      <protection locked="0"/>
    </xf>
    <xf numFmtId="0" fontId="3" fillId="4" borderId="7" xfId="0" applyFont="1" applyFill="1" applyBorder="1" applyProtection="1">
      <protection locked="0"/>
    </xf>
    <xf numFmtId="0" fontId="5" fillId="0" borderId="10" xfId="0" applyFont="1" applyBorder="1" applyAlignment="1" applyProtection="1">
      <alignment vertical="top" wrapText="1"/>
      <protection locked="0"/>
    </xf>
    <xf numFmtId="0" fontId="5" fillId="0" borderId="12" xfId="0" applyFont="1" applyBorder="1" applyAlignment="1" applyProtection="1">
      <alignment vertical="top" wrapText="1"/>
      <protection locked="0"/>
    </xf>
    <xf numFmtId="0" fontId="5" fillId="0" borderId="13" xfId="0" applyFont="1" applyBorder="1" applyAlignment="1" applyProtection="1">
      <alignment vertical="top" wrapText="1"/>
      <protection locked="0"/>
    </xf>
    <xf numFmtId="0" fontId="5" fillId="0" borderId="14" xfId="0" applyFont="1" applyBorder="1" applyAlignment="1" applyProtection="1">
      <alignment vertical="top" wrapText="1"/>
      <protection locked="0"/>
    </xf>
    <xf numFmtId="0" fontId="5" fillId="0" borderId="15" xfId="0" applyFont="1" applyBorder="1" applyAlignment="1" applyProtection="1">
      <alignment vertical="top" wrapText="1"/>
      <protection locked="0"/>
    </xf>
    <xf numFmtId="0" fontId="5" fillId="0" borderId="17" xfId="0" applyFont="1" applyBorder="1" applyAlignment="1" applyProtection="1">
      <alignment vertical="top" wrapText="1"/>
      <protection locked="0"/>
    </xf>
    <xf numFmtId="0" fontId="0" fillId="4" borderId="22" xfId="0" applyFill="1" applyBorder="1" applyAlignment="1" applyProtection="1">
      <alignment horizontal="left" wrapText="1"/>
      <protection hidden="1"/>
    </xf>
    <xf numFmtId="0" fontId="1" fillId="2" borderId="1" xfId="0" applyFont="1" applyFill="1" applyBorder="1" applyAlignment="1" applyProtection="1">
      <alignment wrapText="1"/>
      <protection locked="0"/>
    </xf>
    <xf numFmtId="0" fontId="1" fillId="2" borderId="1" xfId="0" applyFont="1" applyFill="1" applyBorder="1" applyProtection="1">
      <protection locked="0"/>
    </xf>
    <xf numFmtId="0" fontId="0" fillId="4" borderId="22" xfId="0" applyFill="1" applyBorder="1" applyAlignment="1" applyProtection="1">
      <alignment horizontal="center" vertical="top" wrapText="1"/>
      <protection locked="0"/>
    </xf>
    <xf numFmtId="0" fontId="0" fillId="6" borderId="22" xfId="0" applyFill="1" applyBorder="1" applyAlignment="1" applyProtection="1">
      <alignment horizontal="left"/>
      <protection hidden="1"/>
    </xf>
    <xf numFmtId="0" fontId="0" fillId="7" borderId="22" xfId="0" applyFill="1" applyBorder="1" applyAlignment="1" applyProtection="1">
      <alignment horizontal="left"/>
      <protection hidden="1"/>
    </xf>
    <xf numFmtId="0" fontId="0" fillId="8" borderId="22" xfId="0" applyFill="1" applyBorder="1" applyAlignment="1" applyProtection="1">
      <alignment horizontal="left"/>
      <protection hidden="1"/>
    </xf>
    <xf numFmtId="0" fontId="0" fillId="9" borderId="22" xfId="0" applyFill="1" applyBorder="1" applyAlignment="1" applyProtection="1">
      <alignment horizontal="left"/>
      <protection hidden="1"/>
    </xf>
    <xf numFmtId="0" fontId="0" fillId="10" borderId="22" xfId="0" applyFill="1" applyBorder="1" applyAlignment="1" applyProtection="1">
      <alignment horizontal="left"/>
      <protection hidden="1"/>
    </xf>
    <xf numFmtId="0" fontId="0" fillId="0" borderId="1" xfId="0" applyBorder="1" applyProtection="1">
      <protection locked="0"/>
    </xf>
    <xf numFmtId="0" fontId="0" fillId="0" borderId="1" xfId="0" applyBorder="1" applyAlignment="1" applyProtection="1">
      <alignment horizontal="center"/>
      <protection locked="0"/>
    </xf>
    <xf numFmtId="0" fontId="1" fillId="4" borderId="27" xfId="0" applyFont="1" applyFill="1" applyBorder="1" applyAlignment="1" applyProtection="1">
      <alignment vertical="top" wrapText="1"/>
      <protection locked="0"/>
    </xf>
    <xf numFmtId="0" fontId="0" fillId="6" borderId="25" xfId="0" quotePrefix="1" applyFill="1" applyBorder="1" applyProtection="1">
      <protection hidden="1"/>
    </xf>
    <xf numFmtId="0" fontId="0" fillId="7" borderId="25" xfId="0" applyFill="1" applyBorder="1" applyProtection="1">
      <protection hidden="1"/>
    </xf>
    <xf numFmtId="0" fontId="0" fillId="8" borderId="25" xfId="0" applyFill="1" applyBorder="1" applyProtection="1">
      <protection hidden="1"/>
    </xf>
    <xf numFmtId="0" fontId="0" fillId="9" borderId="25" xfId="0" applyFill="1" applyBorder="1" applyProtection="1">
      <protection hidden="1"/>
    </xf>
    <xf numFmtId="0" fontId="0" fillId="10" borderId="25" xfId="0" applyFill="1" applyBorder="1" applyProtection="1">
      <protection hidden="1"/>
    </xf>
    <xf numFmtId="0" fontId="0" fillId="6" borderId="25" xfId="0" applyFill="1" applyBorder="1" applyProtection="1">
      <protection hidden="1"/>
    </xf>
    <xf numFmtId="0" fontId="0" fillId="9" borderId="32" xfId="0" applyFill="1" applyBorder="1" applyProtection="1">
      <protection hidden="1"/>
    </xf>
    <xf numFmtId="0" fontId="1" fillId="4" borderId="29" xfId="0" applyFont="1" applyFill="1" applyBorder="1" applyAlignment="1" applyProtection="1">
      <alignment vertical="top" wrapText="1"/>
      <protection locked="0"/>
    </xf>
    <xf numFmtId="0" fontId="0" fillId="6" borderId="30" xfId="0" applyFill="1" applyBorder="1" applyProtection="1">
      <protection hidden="1"/>
    </xf>
    <xf numFmtId="0" fontId="0" fillId="7" borderId="30" xfId="0" applyFill="1" applyBorder="1" applyProtection="1">
      <protection hidden="1"/>
    </xf>
    <xf numFmtId="0" fontId="0" fillId="8" borderId="30" xfId="0" applyFill="1" applyBorder="1" applyProtection="1">
      <protection hidden="1"/>
    </xf>
    <xf numFmtId="0" fontId="0" fillId="9" borderId="30" xfId="0" applyFill="1" applyBorder="1" applyProtection="1">
      <protection hidden="1"/>
    </xf>
    <xf numFmtId="0" fontId="0" fillId="10" borderId="30" xfId="0" applyFill="1" applyBorder="1" applyProtection="1">
      <protection hidden="1"/>
    </xf>
    <xf numFmtId="0" fontId="0" fillId="9" borderId="31" xfId="0" applyFill="1" applyBorder="1" applyProtection="1">
      <protection hidden="1"/>
    </xf>
    <xf numFmtId="0" fontId="1" fillId="4" borderId="33" xfId="0" applyFont="1" applyFill="1" applyBorder="1" applyAlignment="1" applyProtection="1">
      <alignment vertical="top" wrapText="1"/>
      <protection locked="0"/>
    </xf>
    <xf numFmtId="0" fontId="1" fillId="4" borderId="34" xfId="0" applyFont="1" applyFill="1" applyBorder="1" applyAlignment="1" applyProtection="1">
      <alignment vertical="top" wrapText="1"/>
      <protection locked="0"/>
    </xf>
    <xf numFmtId="0" fontId="0" fillId="6" borderId="35" xfId="0" applyFill="1" applyBorder="1" applyProtection="1">
      <protection locked="0"/>
    </xf>
    <xf numFmtId="0" fontId="0" fillId="6" borderId="36" xfId="0" applyFill="1" applyBorder="1" applyProtection="1">
      <protection locked="0"/>
    </xf>
    <xf numFmtId="0" fontId="0" fillId="7" borderId="35" xfId="0" applyFill="1" applyBorder="1" applyProtection="1">
      <protection locked="0"/>
    </xf>
    <xf numFmtId="0" fontId="0" fillId="7" borderId="36" xfId="0" applyFill="1" applyBorder="1" applyProtection="1">
      <protection locked="0"/>
    </xf>
    <xf numFmtId="0" fontId="0" fillId="8" borderId="35" xfId="0" applyFill="1" applyBorder="1" applyProtection="1">
      <protection locked="0"/>
    </xf>
    <xf numFmtId="0" fontId="0" fillId="8" borderId="36" xfId="0" applyFill="1" applyBorder="1" applyProtection="1">
      <protection locked="0"/>
    </xf>
    <xf numFmtId="0" fontId="0" fillId="9" borderId="35" xfId="0" applyFill="1" applyBorder="1" applyProtection="1">
      <protection locked="0"/>
    </xf>
    <xf numFmtId="0" fontId="0" fillId="9" borderId="36" xfId="0" applyFill="1" applyBorder="1" applyProtection="1">
      <protection locked="0"/>
    </xf>
    <xf numFmtId="0" fontId="0" fillId="10" borderId="35" xfId="0" applyFill="1" applyBorder="1" applyProtection="1">
      <protection locked="0"/>
    </xf>
    <xf numFmtId="0" fontId="0" fillId="10" borderId="36" xfId="0" applyFill="1" applyBorder="1" applyProtection="1">
      <protection locked="0"/>
    </xf>
    <xf numFmtId="0" fontId="0" fillId="9" borderId="37" xfId="0" applyFill="1" applyBorder="1" applyProtection="1">
      <protection locked="0"/>
    </xf>
    <xf numFmtId="0" fontId="0" fillId="9" borderId="38" xfId="0" applyFill="1" applyBorder="1" applyProtection="1">
      <protection locked="0"/>
    </xf>
    <xf numFmtId="0" fontId="1" fillId="0" borderId="1" xfId="0" applyFont="1" applyBorder="1" applyAlignment="1" applyProtection="1">
      <alignment vertical="top" wrapText="1"/>
      <protection locked="0"/>
    </xf>
    <xf numFmtId="164" fontId="0" fillId="4" borderId="18" xfId="0" applyNumberFormat="1" applyFill="1" applyBorder="1" applyAlignment="1" applyProtection="1">
      <alignment horizontal="center"/>
      <protection locked="0"/>
    </xf>
    <xf numFmtId="164" fontId="0" fillId="4" borderId="19" xfId="0" applyNumberFormat="1" applyFill="1" applyBorder="1" applyAlignment="1" applyProtection="1">
      <alignment horizontal="center"/>
      <protection locked="0"/>
    </xf>
    <xf numFmtId="164" fontId="0" fillId="4" borderId="20" xfId="0" applyNumberFormat="1" applyFill="1" applyBorder="1" applyAlignment="1" applyProtection="1">
      <alignment horizontal="center"/>
      <protection locked="0"/>
    </xf>
    <xf numFmtId="0" fontId="0" fillId="5" borderId="24" xfId="0" applyFill="1" applyBorder="1" applyAlignment="1" applyProtection="1">
      <alignment horizontal="center"/>
      <protection hidden="1"/>
    </xf>
    <xf numFmtId="0" fontId="0" fillId="5" borderId="25" xfId="0" applyFill="1" applyBorder="1" applyAlignment="1" applyProtection="1">
      <alignment horizontal="center"/>
      <protection hidden="1"/>
    </xf>
    <xf numFmtId="0" fontId="0" fillId="5" borderId="22" xfId="0" applyFill="1" applyBorder="1" applyAlignment="1" applyProtection="1">
      <alignment horizontal="center"/>
      <protection hidden="1"/>
    </xf>
    <xf numFmtId="0" fontId="4" fillId="3" borderId="26" xfId="0" applyFont="1" applyFill="1" applyBorder="1" applyAlignment="1" applyProtection="1">
      <alignment horizontal="center" wrapText="1"/>
      <protection locked="0"/>
    </xf>
    <xf numFmtId="0" fontId="4" fillId="3" borderId="29" xfId="0" applyFont="1" applyFill="1" applyBorder="1" applyAlignment="1" applyProtection="1">
      <alignment horizontal="center" wrapText="1"/>
      <protection locked="0"/>
    </xf>
    <xf numFmtId="0" fontId="4" fillId="3" borderId="27" xfId="0" applyFont="1" applyFill="1" applyBorder="1" applyAlignment="1" applyProtection="1">
      <alignment horizontal="center" wrapText="1"/>
      <protection locked="0"/>
    </xf>
    <xf numFmtId="0" fontId="4" fillId="3" borderId="21" xfId="0" applyFont="1" applyFill="1" applyBorder="1" applyAlignment="1" applyProtection="1">
      <alignment horizontal="center" wrapText="1"/>
      <protection locked="0"/>
    </xf>
    <xf numFmtId="10" fontId="0" fillId="4" borderId="24" xfId="0" applyNumberFormat="1" applyFill="1" applyBorder="1" applyAlignment="1" applyProtection="1">
      <alignment horizontal="center"/>
      <protection locked="0" hidden="1"/>
    </xf>
    <xf numFmtId="10" fontId="0" fillId="4" borderId="25" xfId="0" applyNumberFormat="1" applyFill="1" applyBorder="1" applyAlignment="1" applyProtection="1">
      <alignment horizontal="center"/>
      <protection locked="0" hidden="1"/>
    </xf>
    <xf numFmtId="10" fontId="0" fillId="4" borderId="22" xfId="0" applyNumberFormat="1" applyFill="1" applyBorder="1" applyAlignment="1" applyProtection="1">
      <alignment horizontal="center"/>
      <protection locked="0" hidden="1"/>
    </xf>
    <xf numFmtId="10" fontId="0" fillId="4" borderId="30" xfId="0" applyNumberFormat="1" applyFill="1" applyBorder="1" applyAlignment="1" applyProtection="1">
      <alignment horizontal="center"/>
      <protection locked="0" hidden="1"/>
    </xf>
    <xf numFmtId="0" fontId="0" fillId="5" borderId="30" xfId="0" applyFill="1" applyBorder="1" applyAlignment="1" applyProtection="1">
      <alignment horizontal="center"/>
      <protection hidden="1"/>
    </xf>
    <xf numFmtId="0" fontId="0" fillId="4" borderId="24" xfId="0" applyFill="1" applyBorder="1" applyAlignment="1" applyProtection="1">
      <alignment horizontal="center"/>
      <protection hidden="1"/>
    </xf>
    <xf numFmtId="0" fontId="0" fillId="4" borderId="30" xfId="0" applyFill="1" applyBorder="1" applyAlignment="1" applyProtection="1">
      <alignment horizontal="center"/>
      <protection hidden="1"/>
    </xf>
    <xf numFmtId="0" fontId="1" fillId="5" borderId="5" xfId="0" applyFont="1" applyFill="1" applyBorder="1" applyAlignment="1" applyProtection="1">
      <alignment horizontal="center"/>
      <protection hidden="1"/>
    </xf>
    <xf numFmtId="0" fontId="1" fillId="5" borderId="1" xfId="0" applyFont="1" applyFill="1" applyBorder="1" applyAlignment="1" applyProtection="1">
      <alignment horizontal="center"/>
      <protection hidden="1"/>
    </xf>
    <xf numFmtId="0" fontId="1" fillId="5" borderId="6" xfId="0" applyFont="1" applyFill="1" applyBorder="1" applyAlignment="1" applyProtection="1">
      <alignment horizontal="center"/>
      <protection hidden="1"/>
    </xf>
    <xf numFmtId="0" fontId="1" fillId="5" borderId="7" xfId="0" applyFont="1" applyFill="1" applyBorder="1" applyAlignment="1" applyProtection="1">
      <alignment horizontal="center"/>
      <protection hidden="1"/>
    </xf>
    <xf numFmtId="0" fontId="1" fillId="5" borderId="8" xfId="0" applyFont="1" applyFill="1" applyBorder="1" applyAlignment="1" applyProtection="1">
      <alignment horizontal="center"/>
      <protection hidden="1"/>
    </xf>
    <xf numFmtId="0" fontId="1" fillId="5" borderId="9" xfId="0" applyFont="1" applyFill="1" applyBorder="1" applyAlignment="1" applyProtection="1">
      <alignment horizontal="center"/>
      <protection hidden="1"/>
    </xf>
    <xf numFmtId="0" fontId="1" fillId="5" borderId="7" xfId="0" applyFont="1" applyFill="1" applyBorder="1" applyAlignment="1">
      <alignment horizontal="center"/>
    </xf>
    <xf numFmtId="0" fontId="1" fillId="5" borderId="8" xfId="0" applyFont="1" applyFill="1" applyBorder="1" applyAlignment="1">
      <alignment horizontal="center"/>
    </xf>
    <xf numFmtId="0" fontId="1" fillId="5" borderId="9" xfId="0" applyFont="1" applyFill="1" applyBorder="1" applyAlignment="1">
      <alignment horizontal="center"/>
    </xf>
    <xf numFmtId="0" fontId="0" fillId="4" borderId="28" xfId="0" applyFill="1" applyBorder="1" applyAlignment="1" applyProtection="1">
      <alignment horizontal="center"/>
      <protection hidden="1"/>
    </xf>
    <xf numFmtId="0" fontId="0" fillId="4" borderId="31" xfId="0" applyFill="1" applyBorder="1" applyAlignment="1" applyProtection="1">
      <alignment horizontal="center"/>
      <protection hidden="1"/>
    </xf>
    <xf numFmtId="0" fontId="0" fillId="0" borderId="0" xfId="0" applyAlignment="1" applyProtection="1">
      <alignment horizontal="left"/>
      <protection locked="0"/>
    </xf>
    <xf numFmtId="0" fontId="3" fillId="2" borderId="10"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3" fillId="2" borderId="12" xfId="0" applyFont="1" applyFill="1" applyBorder="1" applyAlignment="1" applyProtection="1">
      <alignment horizontal="left" vertical="top" wrapText="1"/>
      <protection locked="0"/>
    </xf>
    <xf numFmtId="0" fontId="3" fillId="2" borderId="15" xfId="0" applyFont="1" applyFill="1" applyBorder="1" applyAlignment="1" applyProtection="1">
      <alignment horizontal="left" vertical="top" wrapText="1"/>
      <protection locked="0"/>
    </xf>
    <xf numFmtId="0" fontId="3" fillId="2" borderId="16" xfId="0" applyFont="1" applyFill="1" applyBorder="1" applyAlignment="1" applyProtection="1">
      <alignment horizontal="left" vertical="top" wrapText="1"/>
      <protection locked="0"/>
    </xf>
    <xf numFmtId="0" fontId="3" fillId="2" borderId="17" xfId="0" applyFont="1" applyFill="1" applyBorder="1" applyAlignment="1" applyProtection="1">
      <alignment horizontal="left" vertical="top" wrapText="1"/>
      <protection locked="0"/>
    </xf>
    <xf numFmtId="0" fontId="4" fillId="3" borderId="3" xfId="0" applyFont="1" applyFill="1" applyBorder="1" applyAlignment="1" applyProtection="1">
      <alignment horizontal="center" wrapText="1"/>
      <protection locked="0"/>
    </xf>
    <xf numFmtId="0" fontId="1" fillId="2" borderId="0" xfId="0" applyFont="1" applyFill="1" applyAlignment="1" applyProtection="1">
      <alignment horizontal="center"/>
      <protection locked="0"/>
    </xf>
    <xf numFmtId="0" fontId="3" fillId="0" borderId="0" xfId="0" applyFont="1" applyAlignment="1" applyProtection="1">
      <alignment horizontal="left" vertical="top" wrapText="1"/>
      <protection locked="0"/>
    </xf>
    <xf numFmtId="0" fontId="0" fillId="5" borderId="22" xfId="0" applyFill="1" applyBorder="1" applyAlignment="1" applyProtection="1">
      <alignment horizontal="center"/>
      <protection locked="0"/>
    </xf>
    <xf numFmtId="0" fontId="0" fillId="5" borderId="1" xfId="0" applyFill="1" applyBorder="1" applyAlignment="1" applyProtection="1">
      <alignment horizontal="center"/>
      <protection locked="0"/>
    </xf>
    <xf numFmtId="0" fontId="0" fillId="5" borderId="6"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8" xfId="0" applyFill="1" applyBorder="1" applyAlignment="1" applyProtection="1">
      <alignment horizontal="center"/>
      <protection locked="0"/>
    </xf>
    <xf numFmtId="0" fontId="0" fillId="5" borderId="9" xfId="0" applyFill="1" applyBorder="1" applyAlignment="1" applyProtection="1">
      <alignment horizontal="center"/>
      <protection locked="0"/>
    </xf>
    <xf numFmtId="0" fontId="0" fillId="4" borderId="25" xfId="0" applyFill="1" applyBorder="1" applyAlignment="1" applyProtection="1">
      <alignment horizontal="center"/>
      <protection hidden="1"/>
    </xf>
    <xf numFmtId="0" fontId="0" fillId="4" borderId="22" xfId="0" applyFill="1" applyBorder="1" applyAlignment="1" applyProtection="1">
      <alignment horizontal="center"/>
      <protection hidden="1"/>
    </xf>
    <xf numFmtId="0" fontId="0" fillId="4" borderId="32" xfId="0" applyFill="1" applyBorder="1" applyAlignment="1" applyProtection="1">
      <alignment horizontal="center"/>
      <protection hidden="1"/>
    </xf>
    <xf numFmtId="0" fontId="0" fillId="4" borderId="23" xfId="0" applyFill="1" applyBorder="1" applyAlignment="1" applyProtection="1">
      <alignment horizontal="center"/>
      <protection hidden="1"/>
    </xf>
    <xf numFmtId="0" fontId="4" fillId="3" borderId="2" xfId="0" applyFont="1" applyFill="1" applyBorder="1" applyAlignment="1" applyProtection="1">
      <alignment horizontal="center"/>
      <protection locked="0"/>
    </xf>
    <xf numFmtId="0" fontId="4" fillId="3" borderId="3" xfId="0" applyFont="1" applyFill="1" applyBorder="1" applyAlignment="1" applyProtection="1">
      <alignment horizontal="center"/>
      <protection locked="0"/>
    </xf>
    <xf numFmtId="0" fontId="4" fillId="3" borderId="4" xfId="0" applyFont="1" applyFill="1" applyBorder="1" applyAlignment="1" applyProtection="1">
      <alignment horizontal="center"/>
      <protection locked="0"/>
    </xf>
    <xf numFmtId="0" fontId="4" fillId="3" borderId="22" xfId="0" applyFont="1" applyFill="1" applyBorder="1" applyAlignment="1" applyProtection="1">
      <alignment horizontal="center" vertical="center"/>
      <protection hidden="1"/>
    </xf>
    <xf numFmtId="0" fontId="4" fillId="3" borderId="1" xfId="0" applyFont="1" applyFill="1" applyBorder="1" applyAlignment="1" applyProtection="1">
      <alignment horizontal="center" vertical="center"/>
      <protection hidden="1"/>
    </xf>
    <xf numFmtId="0" fontId="4" fillId="3" borderId="6" xfId="0" applyFont="1" applyFill="1" applyBorder="1" applyAlignment="1" applyProtection="1">
      <alignment horizontal="center" vertical="center"/>
      <protection hidden="1"/>
    </xf>
    <xf numFmtId="0" fontId="4" fillId="3" borderId="5" xfId="0" applyFont="1" applyFill="1" applyBorder="1" applyAlignment="1" applyProtection="1">
      <alignment horizontal="center" vertical="center"/>
      <protection hidden="1"/>
    </xf>
    <xf numFmtId="0" fontId="0" fillId="2" borderId="10" xfId="0" applyFill="1" applyBorder="1" applyAlignment="1" applyProtection="1">
      <alignment horizontal="left" vertical="top" wrapText="1"/>
      <protection locked="0"/>
    </xf>
    <xf numFmtId="0" fontId="0" fillId="2" borderId="11" xfId="0"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14" xfId="0" applyFill="1" applyBorder="1" applyAlignment="1" applyProtection="1">
      <alignment horizontal="left" vertical="top" wrapText="1"/>
      <protection locked="0"/>
    </xf>
    <xf numFmtId="0" fontId="0" fillId="2" borderId="15" xfId="0" applyFill="1" applyBorder="1" applyAlignment="1" applyProtection="1">
      <alignment horizontal="left" vertical="top" wrapText="1"/>
      <protection locked="0"/>
    </xf>
    <xf numFmtId="0" fontId="0" fillId="2" borderId="16" xfId="0" applyFill="1" applyBorder="1" applyAlignment="1" applyProtection="1">
      <alignment horizontal="left" vertical="top" wrapText="1"/>
      <protection locked="0"/>
    </xf>
    <xf numFmtId="0" fontId="0" fillId="2" borderId="17" xfId="0" applyFill="1" applyBorder="1" applyAlignment="1" applyProtection="1">
      <alignment horizontal="left" vertical="top" wrapText="1"/>
      <protection locked="0"/>
    </xf>
    <xf numFmtId="0" fontId="1" fillId="0" borderId="0" xfId="0" applyFont="1" applyAlignment="1" applyProtection="1">
      <alignment horizontal="center"/>
      <protection locked="0"/>
    </xf>
    <xf numFmtId="0" fontId="1" fillId="0" borderId="16" xfId="0" applyFont="1" applyBorder="1" applyAlignment="1" applyProtection="1">
      <alignment horizontal="center"/>
      <protection locked="0"/>
    </xf>
    <xf numFmtId="0" fontId="0" fillId="11" borderId="0" xfId="0" applyFill="1"/>
    <xf numFmtId="0" fontId="8" fillId="11" borderId="0" xfId="0" applyFont="1" applyFill="1"/>
    <xf numFmtId="0" fontId="6" fillId="11" borderId="40" xfId="0" applyFont="1" applyFill="1" applyBorder="1" applyAlignment="1">
      <alignment wrapText="1"/>
    </xf>
    <xf numFmtId="0" fontId="8" fillId="11" borderId="40" xfId="0" applyFont="1" applyFill="1" applyBorder="1" applyAlignment="1">
      <alignment wrapText="1"/>
    </xf>
    <xf numFmtId="0" fontId="6" fillId="11" borderId="41" xfId="0" applyFont="1" applyFill="1" applyBorder="1" applyAlignment="1">
      <alignment wrapText="1"/>
    </xf>
    <xf numFmtId="0" fontId="7" fillId="2" borderId="39" xfId="0" applyFont="1" applyFill="1" applyBorder="1" applyAlignment="1">
      <alignment horizontal="center"/>
    </xf>
    <xf numFmtId="0" fontId="8" fillId="11" borderId="39" xfId="0" applyFont="1" applyFill="1" applyBorder="1" applyAlignment="1">
      <alignment wrapText="1"/>
    </xf>
  </cellXfs>
  <cellStyles count="1">
    <cellStyle name="Normal" xfId="0" builtinId="0"/>
  </cellStyles>
  <dxfs count="0"/>
  <tableStyles count="0" defaultTableStyle="TableStyleMedium2" defaultPivotStyle="PivotStyleLight16"/>
  <colors>
    <mruColors>
      <color rgb="FFE6E9ED"/>
      <color rgb="FFCAD0D9"/>
      <color rgb="FF00558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8633F-29CE-4DF0-8351-F37CB193C08F}">
  <dimension ref="B1:F16"/>
  <sheetViews>
    <sheetView tabSelected="1" workbookViewId="0">
      <selection activeCell="C2" sqref="C2"/>
    </sheetView>
  </sheetViews>
  <sheetFormatPr defaultRowHeight="15" x14ac:dyDescent="0.25"/>
  <cols>
    <col min="1" max="1" width="1" style="177" customWidth="1"/>
    <col min="2" max="2" width="111.28515625" style="177" customWidth="1"/>
    <col min="3" max="5" width="9.140625" style="177"/>
    <col min="6" max="6" width="38.28515625" style="177" customWidth="1"/>
    <col min="7" max="16384" width="9.140625" style="177"/>
  </cols>
  <sheetData>
    <row r="1" spans="2:6" ht="5.25" customHeight="1" thickBot="1" x14ac:dyDescent="0.3"/>
    <row r="2" spans="2:6" ht="36.75" thickBot="1" x14ac:dyDescent="0.6">
      <c r="B2" s="182" t="s">
        <v>23</v>
      </c>
      <c r="F2" s="178" t="s">
        <v>39</v>
      </c>
    </row>
    <row r="3" spans="2:6" ht="84" x14ac:dyDescent="0.35">
      <c r="B3" s="179" t="s">
        <v>35</v>
      </c>
    </row>
    <row r="4" spans="2:6" ht="63" x14ac:dyDescent="0.35">
      <c r="B4" s="180" t="s">
        <v>36</v>
      </c>
    </row>
    <row r="5" spans="2:6" ht="42.75" thickBot="1" x14ac:dyDescent="0.4">
      <c r="B5" s="181" t="s">
        <v>24</v>
      </c>
    </row>
    <row r="10" spans="2:6" ht="15.75" thickBot="1" x14ac:dyDescent="0.3"/>
    <row r="11" spans="2:6" ht="21.75" thickBot="1" x14ac:dyDescent="0.4">
      <c r="B11" s="183" t="s">
        <v>40</v>
      </c>
    </row>
    <row r="12" spans="2:6" ht="42" x14ac:dyDescent="0.35">
      <c r="B12" s="179" t="s">
        <v>41</v>
      </c>
    </row>
    <row r="13" spans="2:6" ht="21" x14ac:dyDescent="0.35">
      <c r="B13" s="179"/>
    </row>
    <row r="14" spans="2:6" ht="42" x14ac:dyDescent="0.35">
      <c r="B14" s="179" t="s">
        <v>42</v>
      </c>
    </row>
    <row r="15" spans="2:6" ht="21" x14ac:dyDescent="0.35">
      <c r="B15" s="179"/>
    </row>
    <row r="16" spans="2:6" ht="42.75" thickBot="1" x14ac:dyDescent="0.4">
      <c r="B16" s="181" t="s">
        <v>43</v>
      </c>
    </row>
  </sheetData>
  <sheetProtection algorithmName="SHA-512" hashValue="2q0aLxrLouKTLXiElFDyGOLdVqyVngWY7JRIu+QB0TxP7IX5W1clJ/eOOlcf0L87EqEl40F7QdIjGFwxQ21rKw==" saltValue="/Hxe8RlxXNiLBvDjgSnE/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1C71C-74C3-4F42-96E7-57507184D34B}">
  <dimension ref="A1:AE45"/>
  <sheetViews>
    <sheetView workbookViewId="0">
      <selection activeCell="D7" sqref="D7"/>
    </sheetView>
  </sheetViews>
  <sheetFormatPr defaultColWidth="9.140625" defaultRowHeight="15" x14ac:dyDescent="0.25"/>
  <cols>
    <col min="1" max="1" width="11.28515625" style="45" customWidth="1"/>
    <col min="2" max="2" width="16.7109375" style="45" customWidth="1"/>
    <col min="3" max="3" width="19.7109375" style="45" customWidth="1"/>
    <col min="4" max="4" width="22.42578125" style="45" customWidth="1"/>
    <col min="5" max="5" width="33.42578125" style="45" customWidth="1"/>
    <col min="6" max="6" width="9.140625" style="45"/>
    <col min="7" max="7" width="33.85546875" style="45" bestFit="1" customWidth="1"/>
    <col min="8" max="8" width="18.42578125" style="45" customWidth="1"/>
    <col min="9" max="10" width="11" style="45" customWidth="1"/>
    <col min="11" max="11" width="11.5703125" style="45" customWidth="1"/>
    <col min="12" max="12" width="16.140625" style="45" customWidth="1"/>
    <col min="13" max="13" width="10.7109375" style="45" bestFit="1" customWidth="1"/>
    <col min="14" max="14" width="23.7109375" style="45" customWidth="1"/>
    <col min="15" max="15" width="12.140625" style="45" customWidth="1"/>
    <col min="16" max="16" width="16" style="45" customWidth="1"/>
    <col min="17" max="17" width="25.5703125" style="45" customWidth="1"/>
    <col min="18" max="18" width="10.7109375" style="45" bestFit="1" customWidth="1"/>
    <col min="19" max="19" width="11.85546875" style="45" customWidth="1"/>
    <col min="20" max="20" width="13.28515625" style="45" customWidth="1"/>
    <col min="21" max="21" width="15.42578125" style="45" customWidth="1"/>
    <col min="22" max="22" width="15.7109375" style="45" customWidth="1"/>
    <col min="23" max="23" width="12.140625" style="45" customWidth="1"/>
    <col min="24" max="24" width="10.42578125" style="45" customWidth="1"/>
    <col min="25" max="25" width="13.140625" style="45" customWidth="1"/>
    <col min="26" max="26" width="15.5703125" style="45" customWidth="1"/>
    <col min="27" max="27" width="17.28515625" style="45" customWidth="1"/>
    <col min="28" max="28" width="12.85546875" style="45" customWidth="1"/>
    <col min="29" max="29" width="11.85546875" style="45" customWidth="1"/>
    <col min="30" max="30" width="12.85546875" style="45" customWidth="1"/>
    <col min="31" max="31" width="15.28515625" style="45" customWidth="1"/>
    <col min="32" max="16384" width="9.140625" style="45"/>
  </cols>
  <sheetData>
    <row r="1" spans="1:31" ht="15" customHeight="1" x14ac:dyDescent="0.25">
      <c r="A1" s="147" t="s">
        <v>33</v>
      </c>
      <c r="B1" s="147"/>
      <c r="C1" s="147"/>
      <c r="D1" s="147"/>
      <c r="E1" s="147"/>
      <c r="H1" s="166" t="s">
        <v>30</v>
      </c>
      <c r="I1" s="167"/>
      <c r="J1" s="167"/>
      <c r="K1" s="167"/>
      <c r="L1" s="167"/>
      <c r="M1" s="167"/>
      <c r="N1" s="167"/>
      <c r="O1" s="167"/>
      <c r="P1" s="168"/>
    </row>
    <row r="2" spans="1:31" ht="15.75" thickBot="1" x14ac:dyDescent="0.3">
      <c r="C2" s="175"/>
      <c r="D2" s="175"/>
      <c r="E2" s="176"/>
      <c r="H2" s="169"/>
      <c r="I2" s="170"/>
      <c r="J2" s="170"/>
      <c r="K2" s="170"/>
      <c r="L2" s="170"/>
      <c r="M2" s="170"/>
      <c r="N2" s="170"/>
      <c r="O2" s="170"/>
      <c r="P2" s="171"/>
    </row>
    <row r="3" spans="1:31" ht="45.75" thickBot="1" x14ac:dyDescent="0.3">
      <c r="A3" s="46" t="s">
        <v>0</v>
      </c>
      <c r="B3" s="81" t="s">
        <v>29</v>
      </c>
      <c r="C3" s="96" t="s">
        <v>38</v>
      </c>
      <c r="D3" s="97" t="s">
        <v>37</v>
      </c>
      <c r="E3" s="89" t="s">
        <v>22</v>
      </c>
      <c r="H3" s="172"/>
      <c r="I3" s="173"/>
      <c r="J3" s="173"/>
      <c r="K3" s="173"/>
      <c r="L3" s="173"/>
      <c r="M3" s="173"/>
      <c r="N3" s="173"/>
      <c r="O3" s="173"/>
      <c r="P3" s="174"/>
    </row>
    <row r="4" spans="1:31" ht="15.75" thickBot="1" x14ac:dyDescent="0.3">
      <c r="A4" s="47">
        <v>2019</v>
      </c>
      <c r="B4" s="82" t="str">
        <f>IF(AND(A4&lt;=2024,A4&gt;=2009),"Federal",IF(AND(A4&gt;=2025,A4&lt;=2050),"State"," "))</f>
        <v>Federal</v>
      </c>
      <c r="C4" s="98" t="s">
        <v>34</v>
      </c>
      <c r="D4" s="99" t="s">
        <v>34</v>
      </c>
      <c r="E4" s="90" t="e">
        <f t="shared" ref="E4:E12" si="0">C4-D4</f>
        <v>#VALUE!</v>
      </c>
    </row>
    <row r="5" spans="1:31" ht="21" x14ac:dyDescent="0.35">
      <c r="A5" s="48">
        <v>2020</v>
      </c>
      <c r="B5" s="83" t="str" cm="1">
        <f t="array" ref="B5">_xlfn.IFS(A5&lt;=2024,"Federal",A5&gt;=2025,"State")</f>
        <v>Federal</v>
      </c>
      <c r="C5" s="100" t="s">
        <v>34</v>
      </c>
      <c r="D5" s="101" t="s">
        <v>34</v>
      </c>
      <c r="E5" s="91" t="e">
        <f t="shared" si="0"/>
        <v>#VALUE!</v>
      </c>
      <c r="H5" s="159" t="s">
        <v>17</v>
      </c>
      <c r="I5" s="160"/>
      <c r="J5" s="160"/>
      <c r="K5" s="161"/>
      <c r="L5" s="159" t="s">
        <v>13</v>
      </c>
      <c r="M5" s="160"/>
      <c r="N5" s="160"/>
      <c r="O5" s="160"/>
      <c r="P5" s="161"/>
      <c r="Q5" s="159" t="s">
        <v>14</v>
      </c>
      <c r="R5" s="160"/>
      <c r="S5" s="160"/>
      <c r="T5" s="160"/>
      <c r="U5" s="161"/>
      <c r="V5" s="159" t="s">
        <v>15</v>
      </c>
      <c r="W5" s="160"/>
      <c r="X5" s="160"/>
      <c r="Y5" s="160"/>
      <c r="Z5" s="161"/>
      <c r="AA5" s="159" t="s">
        <v>16</v>
      </c>
      <c r="AB5" s="160"/>
      <c r="AC5" s="160"/>
      <c r="AD5" s="160"/>
      <c r="AE5" s="161"/>
    </row>
    <row r="6" spans="1:31" ht="45" x14ac:dyDescent="0.25">
      <c r="A6" s="49">
        <v>2021</v>
      </c>
      <c r="B6" s="84" t="str" cm="1">
        <f t="array" ref="B6">_xlfn.IFS(A6&lt;=2024,"Federal",A6&gt;=2025,"State")</f>
        <v>Federal</v>
      </c>
      <c r="C6" s="102" t="s">
        <v>34</v>
      </c>
      <c r="D6" s="103" t="s">
        <v>34</v>
      </c>
      <c r="E6" s="92" t="e">
        <f t="shared" si="0"/>
        <v>#VALUE!</v>
      </c>
      <c r="G6" s="110" t="s">
        <v>32</v>
      </c>
      <c r="H6" s="162" t="str">
        <f>A4&amp;"-"&amp;A8</f>
        <v>2019-2023</v>
      </c>
      <c r="I6" s="163"/>
      <c r="J6" s="163"/>
      <c r="K6" s="164"/>
      <c r="L6" s="165" t="str">
        <f>A5&amp;"-"&amp;A9</f>
        <v>2020-2024</v>
      </c>
      <c r="M6" s="163"/>
      <c r="N6" s="163"/>
      <c r="O6" s="163"/>
      <c r="P6" s="164"/>
      <c r="Q6" s="165" t="str">
        <f>A6&amp;"-"&amp;A10</f>
        <v>2021-2025</v>
      </c>
      <c r="R6" s="163"/>
      <c r="S6" s="163"/>
      <c r="T6" s="163"/>
      <c r="U6" s="164"/>
      <c r="V6" s="165" t="str">
        <f>A7&amp;"-"&amp;A11</f>
        <v>2022-2026</v>
      </c>
      <c r="W6" s="163"/>
      <c r="X6" s="163"/>
      <c r="Y6" s="163"/>
      <c r="Z6" s="164"/>
      <c r="AA6" s="165" t="str">
        <f>A8&amp;"-"&amp;A12</f>
        <v>2023-2027</v>
      </c>
      <c r="AB6" s="163"/>
      <c r="AC6" s="163"/>
      <c r="AD6" s="163"/>
      <c r="AE6" s="164"/>
    </row>
    <row r="7" spans="1:31" ht="45" x14ac:dyDescent="0.25">
      <c r="A7" s="51">
        <v>2022</v>
      </c>
      <c r="B7" s="85" t="str" cm="1">
        <f t="array" ref="B7">_xlfn.IFS(A7&lt;=2024,"Federal",A7&gt;=2025,"State")</f>
        <v>Federal</v>
      </c>
      <c r="C7" s="104" t="s">
        <v>34</v>
      </c>
      <c r="D7" s="105" t="s">
        <v>34</v>
      </c>
      <c r="E7" s="93" t="e">
        <f t="shared" si="0"/>
        <v>#VALUE!</v>
      </c>
      <c r="G7" s="79" t="s">
        <v>6</v>
      </c>
      <c r="H7" s="73" t="s">
        <v>18</v>
      </c>
      <c r="I7" s="53" t="s">
        <v>1</v>
      </c>
      <c r="J7" s="54" t="s">
        <v>2</v>
      </c>
      <c r="K7" s="55" t="s">
        <v>3</v>
      </c>
      <c r="L7" s="52" t="s">
        <v>18</v>
      </c>
      <c r="M7" s="53" t="s">
        <v>1</v>
      </c>
      <c r="N7" s="54" t="s">
        <v>2</v>
      </c>
      <c r="O7" s="54" t="s">
        <v>3</v>
      </c>
      <c r="P7" s="55" t="s">
        <v>25</v>
      </c>
      <c r="Q7" s="52" t="s">
        <v>18</v>
      </c>
      <c r="R7" s="53" t="s">
        <v>1</v>
      </c>
      <c r="S7" s="54" t="s">
        <v>2</v>
      </c>
      <c r="T7" s="54" t="s">
        <v>3</v>
      </c>
      <c r="U7" s="55" t="s">
        <v>26</v>
      </c>
      <c r="V7" s="52" t="s">
        <v>18</v>
      </c>
      <c r="W7" s="53" t="s">
        <v>1</v>
      </c>
      <c r="X7" s="54" t="s">
        <v>2</v>
      </c>
      <c r="Y7" s="54" t="s">
        <v>3</v>
      </c>
      <c r="Z7" s="55" t="s">
        <v>27</v>
      </c>
      <c r="AA7" s="52" t="s">
        <v>18</v>
      </c>
      <c r="AB7" s="53" t="s">
        <v>1</v>
      </c>
      <c r="AC7" s="54" t="s">
        <v>2</v>
      </c>
      <c r="AD7" s="54" t="s">
        <v>3</v>
      </c>
      <c r="AE7" s="55" t="s">
        <v>28</v>
      </c>
    </row>
    <row r="8" spans="1:31" x14ac:dyDescent="0.25">
      <c r="A8" s="56">
        <v>2023</v>
      </c>
      <c r="B8" s="86" t="str" cm="1">
        <f t="array" ref="B8">_xlfn.IFS(A8&lt;=2024,"Federal",A8&gt;=2025,"State")</f>
        <v>Federal</v>
      </c>
      <c r="C8" s="106" t="s">
        <v>34</v>
      </c>
      <c r="D8" s="107" t="s">
        <v>34</v>
      </c>
      <c r="E8" s="94" t="e">
        <f t="shared" si="0"/>
        <v>#VALUE!</v>
      </c>
      <c r="G8" s="80">
        <v>1</v>
      </c>
      <c r="H8" s="74">
        <f>A4</f>
        <v>2019</v>
      </c>
      <c r="I8" s="2" t="str">
        <f t="shared" ref="I8:J12" si="1">C4</f>
        <v>##</v>
      </c>
      <c r="J8" s="2" t="str">
        <f t="shared" si="1"/>
        <v>##</v>
      </c>
      <c r="K8" s="3" t="e">
        <f>D4/C4</f>
        <v>#VALUE!</v>
      </c>
      <c r="L8" s="4">
        <f>A5</f>
        <v>2020</v>
      </c>
      <c r="M8" s="5" t="str">
        <f t="shared" ref="M8:N12" si="2">C5</f>
        <v>##</v>
      </c>
      <c r="N8" s="5" t="str">
        <f t="shared" si="2"/>
        <v>##</v>
      </c>
      <c r="O8" s="6" t="e">
        <f>N8/M8</f>
        <v>#VALUE!</v>
      </c>
      <c r="P8" s="111"/>
      <c r="Q8" s="8">
        <f>A6</f>
        <v>2021</v>
      </c>
      <c r="R8" s="9" t="str">
        <f t="shared" ref="R8:S12" si="3">C6</f>
        <v>##</v>
      </c>
      <c r="S8" s="9" t="str">
        <f t="shared" si="3"/>
        <v>##</v>
      </c>
      <c r="T8" s="10" t="e">
        <f>S8/R8</f>
        <v>#VALUE!</v>
      </c>
      <c r="U8" s="111"/>
      <c r="V8" s="25">
        <f>A7</f>
        <v>2022</v>
      </c>
      <c r="W8" s="13" t="str">
        <f t="shared" ref="W8:X12" si="4">C7</f>
        <v>##</v>
      </c>
      <c r="X8" s="13" t="str">
        <f t="shared" si="4"/>
        <v>##</v>
      </c>
      <c r="Y8" s="14" t="e">
        <f>X8/W8</f>
        <v>#VALUE!</v>
      </c>
      <c r="Z8" s="111"/>
      <c r="AA8" s="26">
        <f>A8</f>
        <v>2023</v>
      </c>
      <c r="AB8" s="17" t="str">
        <f t="shared" ref="AB8:AC12" si="5">C8</f>
        <v>##</v>
      </c>
      <c r="AC8" s="17" t="str">
        <f t="shared" si="5"/>
        <v>##</v>
      </c>
      <c r="AD8" s="18" t="e">
        <f>AC8/AB8</f>
        <v>#VALUE!</v>
      </c>
      <c r="AE8" s="111"/>
    </row>
    <row r="9" spans="1:31" x14ac:dyDescent="0.25">
      <c r="A9" s="47">
        <v>2024</v>
      </c>
      <c r="B9" s="87" t="str" cm="1">
        <f t="array" ref="B9">_xlfn.IFS(A9&lt;=2024,"Federal",A9&gt;=2025,"State")</f>
        <v>Federal</v>
      </c>
      <c r="C9" s="98" t="s">
        <v>34</v>
      </c>
      <c r="D9" s="99" t="s">
        <v>34</v>
      </c>
      <c r="E9" s="90" t="e">
        <f t="shared" si="0"/>
        <v>#VALUE!</v>
      </c>
      <c r="G9" s="80">
        <v>2</v>
      </c>
      <c r="H9" s="75">
        <f>A5</f>
        <v>2020</v>
      </c>
      <c r="I9" s="5" t="str">
        <f t="shared" si="1"/>
        <v>##</v>
      </c>
      <c r="J9" s="5" t="str">
        <f t="shared" si="1"/>
        <v>##</v>
      </c>
      <c r="K9" s="7" t="e">
        <f>D5/C5</f>
        <v>#VALUE!</v>
      </c>
      <c r="L9" s="8">
        <f>A6</f>
        <v>2021</v>
      </c>
      <c r="M9" s="9" t="str">
        <f t="shared" si="2"/>
        <v>##</v>
      </c>
      <c r="N9" s="9" t="str">
        <f t="shared" si="2"/>
        <v>##</v>
      </c>
      <c r="O9" s="10" t="e">
        <f t="shared" ref="O9:O12" si="6">N9/M9</f>
        <v>#VALUE!</v>
      </c>
      <c r="P9" s="112"/>
      <c r="Q9" s="12">
        <f>A7</f>
        <v>2022</v>
      </c>
      <c r="R9" s="13" t="str">
        <f t="shared" si="3"/>
        <v>##</v>
      </c>
      <c r="S9" s="13" t="str">
        <f t="shared" si="3"/>
        <v>##</v>
      </c>
      <c r="T9" s="14" t="e">
        <f t="shared" ref="T9:T13" si="7">S9/R9</f>
        <v>#VALUE!</v>
      </c>
      <c r="U9" s="112"/>
      <c r="V9" s="26">
        <f>A8</f>
        <v>2023</v>
      </c>
      <c r="W9" s="17" t="str">
        <f t="shared" si="4"/>
        <v>##</v>
      </c>
      <c r="X9" s="17" t="str">
        <f t="shared" si="4"/>
        <v>##</v>
      </c>
      <c r="Y9" s="18" t="e">
        <f t="shared" ref="Y9:Y13" si="8">X9/W9</f>
        <v>#VALUE!</v>
      </c>
      <c r="Z9" s="112"/>
      <c r="AA9" s="27">
        <f>A9</f>
        <v>2024</v>
      </c>
      <c r="AB9" s="2" t="str">
        <f t="shared" si="5"/>
        <v>##</v>
      </c>
      <c r="AC9" s="2" t="str">
        <f t="shared" si="5"/>
        <v>##</v>
      </c>
      <c r="AD9" s="20" t="e">
        <f t="shared" ref="AD9:AD13" si="9">AC9/AB9</f>
        <v>#VALUE!</v>
      </c>
      <c r="AE9" s="112"/>
    </row>
    <row r="10" spans="1:31" x14ac:dyDescent="0.25">
      <c r="A10" s="48">
        <v>2025</v>
      </c>
      <c r="B10" s="83" t="str" cm="1">
        <f t="array" ref="B10">_xlfn.IFS(A10&lt;=2024,"Federal",A10&gt;=2025,"State")</f>
        <v>State</v>
      </c>
      <c r="C10" s="100" t="s">
        <v>34</v>
      </c>
      <c r="D10" s="101" t="s">
        <v>34</v>
      </c>
      <c r="E10" s="91" t="e">
        <f t="shared" si="0"/>
        <v>#VALUE!</v>
      </c>
      <c r="G10" s="80">
        <v>3</v>
      </c>
      <c r="H10" s="76">
        <f>A6</f>
        <v>2021</v>
      </c>
      <c r="I10" s="9" t="str">
        <f t="shared" si="1"/>
        <v>##</v>
      </c>
      <c r="J10" s="9" t="str">
        <f t="shared" si="1"/>
        <v>##</v>
      </c>
      <c r="K10" s="11" t="e">
        <f>D6/C6</f>
        <v>#VALUE!</v>
      </c>
      <c r="L10" s="12">
        <f>A7</f>
        <v>2022</v>
      </c>
      <c r="M10" s="13" t="str">
        <f t="shared" si="2"/>
        <v>##</v>
      </c>
      <c r="N10" s="13" t="str">
        <f t="shared" si="2"/>
        <v>##</v>
      </c>
      <c r="O10" s="14" t="e">
        <f t="shared" si="6"/>
        <v>#VALUE!</v>
      </c>
      <c r="P10" s="112"/>
      <c r="Q10" s="16">
        <f>A8</f>
        <v>2023</v>
      </c>
      <c r="R10" s="17" t="str">
        <f t="shared" si="3"/>
        <v>##</v>
      </c>
      <c r="S10" s="17" t="str">
        <f t="shared" si="3"/>
        <v>##</v>
      </c>
      <c r="T10" s="18" t="e">
        <f t="shared" si="7"/>
        <v>#VALUE!</v>
      </c>
      <c r="U10" s="112"/>
      <c r="V10" s="27">
        <f>A9</f>
        <v>2024</v>
      </c>
      <c r="W10" s="2" t="str">
        <f t="shared" si="4"/>
        <v>##</v>
      </c>
      <c r="X10" s="2" t="str">
        <f t="shared" si="4"/>
        <v>##</v>
      </c>
      <c r="Y10" s="20" t="e">
        <f t="shared" si="8"/>
        <v>#VALUE!</v>
      </c>
      <c r="Z10" s="112"/>
      <c r="AA10" s="28">
        <f>A10</f>
        <v>2025</v>
      </c>
      <c r="AB10" s="5" t="str">
        <f t="shared" si="5"/>
        <v>##</v>
      </c>
      <c r="AC10" s="5" t="str">
        <f t="shared" si="5"/>
        <v>##</v>
      </c>
      <c r="AD10" s="6" t="e">
        <f t="shared" si="9"/>
        <v>#VALUE!</v>
      </c>
      <c r="AE10" s="112"/>
    </row>
    <row r="11" spans="1:31" x14ac:dyDescent="0.25">
      <c r="A11" s="49">
        <v>2026</v>
      </c>
      <c r="B11" s="84" t="str" cm="1">
        <f t="array" ref="B11">_xlfn.IFS(A11&lt;=2024,"Federal",A11&gt;=2025,"State")</f>
        <v>State</v>
      </c>
      <c r="C11" s="102" t="s">
        <v>34</v>
      </c>
      <c r="D11" s="103" t="s">
        <v>34</v>
      </c>
      <c r="E11" s="92" t="e">
        <f t="shared" si="0"/>
        <v>#VALUE!</v>
      </c>
      <c r="G11" s="80">
        <v>4</v>
      </c>
      <c r="H11" s="77">
        <f>A7</f>
        <v>2022</v>
      </c>
      <c r="I11" s="13" t="str">
        <f t="shared" si="1"/>
        <v>##</v>
      </c>
      <c r="J11" s="13" t="str">
        <f t="shared" si="1"/>
        <v>##</v>
      </c>
      <c r="K11" s="15" t="e">
        <f>D7/C7</f>
        <v>#VALUE!</v>
      </c>
      <c r="L11" s="16">
        <f>A8</f>
        <v>2023</v>
      </c>
      <c r="M11" s="17" t="str">
        <f t="shared" si="2"/>
        <v>##</v>
      </c>
      <c r="N11" s="17" t="str">
        <f t="shared" si="2"/>
        <v>##</v>
      </c>
      <c r="O11" s="18" t="e">
        <f t="shared" si="6"/>
        <v>#VALUE!</v>
      </c>
      <c r="P11" s="112"/>
      <c r="Q11" s="1">
        <f>A9</f>
        <v>2024</v>
      </c>
      <c r="R11" s="2" t="str">
        <f t="shared" si="3"/>
        <v>##</v>
      </c>
      <c r="S11" s="2" t="str">
        <f t="shared" si="3"/>
        <v>##</v>
      </c>
      <c r="T11" s="20" t="e">
        <f t="shared" si="7"/>
        <v>#VALUE!</v>
      </c>
      <c r="U11" s="112"/>
      <c r="V11" s="28">
        <f>A10</f>
        <v>2025</v>
      </c>
      <c r="W11" s="5" t="str">
        <f t="shared" si="4"/>
        <v>##</v>
      </c>
      <c r="X11" s="5" t="str">
        <f t="shared" si="4"/>
        <v>##</v>
      </c>
      <c r="Y11" s="6" t="e">
        <f t="shared" si="8"/>
        <v>#VALUE!</v>
      </c>
      <c r="Z11" s="112"/>
      <c r="AA11" s="29">
        <f>A11</f>
        <v>2026</v>
      </c>
      <c r="AB11" s="9" t="str">
        <f t="shared" si="5"/>
        <v>##</v>
      </c>
      <c r="AC11" s="9" t="str">
        <f t="shared" si="5"/>
        <v>##</v>
      </c>
      <c r="AD11" s="10" t="e">
        <f t="shared" si="9"/>
        <v>#VALUE!</v>
      </c>
      <c r="AE11" s="112"/>
    </row>
    <row r="12" spans="1:31" ht="15.75" thickBot="1" x14ac:dyDescent="0.3">
      <c r="A12" s="57">
        <v>2027</v>
      </c>
      <c r="B12" s="88" t="str" cm="1">
        <f t="array" ref="B12">_xlfn.IFS(A12&lt;=2024,"Federal",A12&gt;=2025,"State")</f>
        <v>State</v>
      </c>
      <c r="C12" s="108" t="s">
        <v>34</v>
      </c>
      <c r="D12" s="109" t="s">
        <v>34</v>
      </c>
      <c r="E12" s="95" t="e">
        <f t="shared" si="0"/>
        <v>#VALUE!</v>
      </c>
      <c r="G12" s="80">
        <v>5</v>
      </c>
      <c r="H12" s="78">
        <f>A8</f>
        <v>2023</v>
      </c>
      <c r="I12" s="17" t="str">
        <f t="shared" si="1"/>
        <v>##</v>
      </c>
      <c r="J12" s="17" t="str">
        <f t="shared" si="1"/>
        <v>##</v>
      </c>
      <c r="K12" s="19" t="e">
        <f>D8/C8</f>
        <v>#VALUE!</v>
      </c>
      <c r="L12" s="1">
        <f>A9</f>
        <v>2024</v>
      </c>
      <c r="M12" s="2" t="str">
        <f t="shared" si="2"/>
        <v>##</v>
      </c>
      <c r="N12" s="2" t="str">
        <f t="shared" si="2"/>
        <v>##</v>
      </c>
      <c r="O12" s="20" t="e">
        <f t="shared" si="6"/>
        <v>#VALUE!</v>
      </c>
      <c r="P12" s="113"/>
      <c r="Q12" s="4">
        <f>A10</f>
        <v>2025</v>
      </c>
      <c r="R12" s="5" t="str">
        <f t="shared" si="3"/>
        <v>##</v>
      </c>
      <c r="S12" s="5" t="str">
        <f t="shared" si="3"/>
        <v>##</v>
      </c>
      <c r="T12" s="6" t="e">
        <f t="shared" si="7"/>
        <v>#VALUE!</v>
      </c>
      <c r="U12" s="113"/>
      <c r="V12" s="29">
        <f>A11</f>
        <v>2026</v>
      </c>
      <c r="W12" s="9" t="str">
        <f t="shared" si="4"/>
        <v>##</v>
      </c>
      <c r="X12" s="9" t="str">
        <f t="shared" si="4"/>
        <v>##</v>
      </c>
      <c r="Y12" s="10" t="e">
        <f t="shared" si="8"/>
        <v>#VALUE!</v>
      </c>
      <c r="Z12" s="113"/>
      <c r="AA12" s="25">
        <f>A12</f>
        <v>2027</v>
      </c>
      <c r="AB12" s="13" t="str">
        <f t="shared" si="5"/>
        <v>##</v>
      </c>
      <c r="AC12" s="13" t="str">
        <f t="shared" si="5"/>
        <v>##</v>
      </c>
      <c r="AD12" s="14" t="e">
        <f t="shared" si="9"/>
        <v>#VALUE!</v>
      </c>
      <c r="AE12" s="113"/>
    </row>
    <row r="13" spans="1:31" ht="30" x14ac:dyDescent="0.25">
      <c r="A13" s="139" t="s">
        <v>9</v>
      </c>
      <c r="B13" s="139"/>
      <c r="C13" s="139"/>
      <c r="D13" s="139"/>
      <c r="E13" s="139"/>
      <c r="G13" s="71" t="s">
        <v>5</v>
      </c>
      <c r="H13" s="70" t="str">
        <f>H5&amp;": "&amp;H6</f>
        <v>KESA Grad Rate 1: 2019-2023</v>
      </c>
      <c r="I13" s="22">
        <f>SUM(I8:I12)</f>
        <v>0</v>
      </c>
      <c r="J13" s="22">
        <f>SUM(J8:J12)</f>
        <v>0</v>
      </c>
      <c r="K13" s="23" t="e">
        <f>J13/I13</f>
        <v>#DIV/0!</v>
      </c>
      <c r="L13" s="21" t="str">
        <f>L5&amp;": "&amp;L6</f>
        <v>KESA Grad Rate 2: 2020-2024</v>
      </c>
      <c r="M13" s="22">
        <f>SUM(M8:M12)</f>
        <v>0</v>
      </c>
      <c r="N13" s="22">
        <f>SUM(N8:N12)</f>
        <v>0</v>
      </c>
      <c r="O13" s="24" t="e">
        <f>N13/M13</f>
        <v>#DIV/0!</v>
      </c>
      <c r="P13" s="23" t="e">
        <f>O13-K13</f>
        <v>#DIV/0!</v>
      </c>
      <c r="Q13" s="21" t="str">
        <f>Q5&amp;": "&amp;Q6</f>
        <v>KESA Grad Rate 3: 2021-2025</v>
      </c>
      <c r="R13" s="22">
        <f>SUM(R8:R12)</f>
        <v>0</v>
      </c>
      <c r="S13" s="22">
        <f>SUM(S8:S12)</f>
        <v>0</v>
      </c>
      <c r="T13" s="24" t="e">
        <f t="shared" si="7"/>
        <v>#DIV/0!</v>
      </c>
      <c r="U13" s="30" t="e">
        <f>T13-O13</f>
        <v>#DIV/0!</v>
      </c>
      <c r="V13" s="21" t="str">
        <f>V5&amp;": "&amp;V6</f>
        <v>KESA Grad Rate 4: 2022-2026</v>
      </c>
      <c r="W13" s="22">
        <f>SUM(W8:W12)</f>
        <v>0</v>
      </c>
      <c r="X13" s="22">
        <f>SUM(X8:X12)</f>
        <v>0</v>
      </c>
      <c r="Y13" s="24" t="e">
        <f t="shared" si="8"/>
        <v>#DIV/0!</v>
      </c>
      <c r="Z13" s="30" t="e">
        <f>Y13-T13</f>
        <v>#DIV/0!</v>
      </c>
      <c r="AA13" s="21" t="str">
        <f>AA5&amp;": "&amp;AA6</f>
        <v>KESA Grad Rate 5: 2023-2027</v>
      </c>
      <c r="AB13" s="22">
        <f>SUM(AB8:AB12)</f>
        <v>0</v>
      </c>
      <c r="AC13" s="22">
        <f>SUM(AC8:AC12)</f>
        <v>0</v>
      </c>
      <c r="AD13" s="24" t="e">
        <f t="shared" si="9"/>
        <v>#DIV/0!</v>
      </c>
      <c r="AE13" s="30" t="e">
        <f>AD13-Y13</f>
        <v>#DIV/0!</v>
      </c>
    </row>
    <row r="14" spans="1:31" x14ac:dyDescent="0.25">
      <c r="G14" s="72" t="s">
        <v>7</v>
      </c>
      <c r="H14" s="149"/>
      <c r="I14" s="150"/>
      <c r="J14" s="150"/>
      <c r="K14" s="151"/>
      <c r="L14" s="128" t="e">
        <f>IF(O13&gt;=95%,"Exceeds Performance Expectations",IF(AND(O13&gt;=88%,P13&gt;=-2%),"Meets Performance Expectations",IF(AND(O13&lt;88%,P13&gt;0%),"Meets Performance Expectations","Identified Need for Improvement Toward Performance Expectations")))</f>
        <v>#DIV/0!</v>
      </c>
      <c r="M14" s="129"/>
      <c r="N14" s="129"/>
      <c r="O14" s="129"/>
      <c r="P14" s="130"/>
      <c r="Q14" s="128" t="e">
        <f>IF(T13&gt;=95%,"Exceeds Performance Expectations",IF(AND(T13&gt;=88%,U13&gt;=-2%),"Meets Performance Expectations",IF(AND(T13&lt;88%,U13&gt;0%),"Meets Performance Expectations","Identified Need for Improvement Toward Performance Expectations")))</f>
        <v>#DIV/0!</v>
      </c>
      <c r="R14" s="129"/>
      <c r="S14" s="129"/>
      <c r="T14" s="129"/>
      <c r="U14" s="130"/>
      <c r="V14" s="128" t="e">
        <f>IF(Y13&gt;=95%,"Exceeds Performance Expectations",IF(AND(Y13&gt;=88%,Z13&gt;=-2%),"Meets Performance Expectations",IF(AND(Y13&lt;88%,Z13&gt;0%),"Meets Performance Expectations","Identified Need for Improvement Toward Performance Expectations")))</f>
        <v>#DIV/0!</v>
      </c>
      <c r="W14" s="129"/>
      <c r="X14" s="129"/>
      <c r="Y14" s="129"/>
      <c r="Z14" s="130"/>
      <c r="AA14" s="128" t="e">
        <f>IF(AD13&gt;=95%,"Exceeds Performance Expectations",IF(AND(AD13&gt;=88%,AE13&gt;=-2%),"Meets Performance Expectations",IF(AND(AD13&lt;88%,AE13&gt;0%),"Meets Performance Expectations","Identified Need for Improvement Toward Performance Expectations")))</f>
        <v>#DIV/0!</v>
      </c>
      <c r="AB14" s="129"/>
      <c r="AC14" s="129"/>
      <c r="AD14" s="129"/>
      <c r="AE14" s="130"/>
    </row>
    <row r="15" spans="1:31" ht="15.75" thickBot="1" x14ac:dyDescent="0.3">
      <c r="A15" s="147" t="s">
        <v>12</v>
      </c>
      <c r="B15" s="147"/>
      <c r="C15" s="147"/>
      <c r="D15" s="147"/>
      <c r="E15" s="147"/>
      <c r="G15" s="72" t="s">
        <v>8</v>
      </c>
      <c r="H15" s="152"/>
      <c r="I15" s="153"/>
      <c r="J15" s="153"/>
      <c r="K15" s="154"/>
      <c r="L15" s="131" t="e">
        <f>IF(L14="Exceeds Performance Expectations","Meets standard",IF(L14="Meets Performance Expectations","Meets standard",IF(L14="Identified Need for Improvement Toward Performance Expectations","Does not meet standard")))</f>
        <v>#DIV/0!</v>
      </c>
      <c r="M15" s="132"/>
      <c r="N15" s="132"/>
      <c r="O15" s="132"/>
      <c r="P15" s="133"/>
      <c r="Q15" s="131" t="e">
        <f>IF(Q14="Exceeds Performance Expectations","Meets standard",IF(Q14="Meets Performance Expectations","Meets standard",IF(Q14="Identified Need for Improvement Toward Performance Expectations","Does not meet standard")))</f>
        <v>#DIV/0!</v>
      </c>
      <c r="R15" s="132"/>
      <c r="S15" s="132"/>
      <c r="T15" s="132"/>
      <c r="U15" s="133"/>
      <c r="V15" s="131" t="e">
        <f>IF(V14="Exceeds Performance Expectations","Meets standard",IF(V14="Meets Performance Expectations","Meets standard",IF(V14="Identified Need for Improvement Toward Performance Expectations","Does not meet standard")))</f>
        <v>#DIV/0!</v>
      </c>
      <c r="W15" s="132"/>
      <c r="X15" s="132"/>
      <c r="Y15" s="132"/>
      <c r="Z15" s="133"/>
      <c r="AA15" s="134" t="e">
        <f>IF(AA14="Exceeds Performance Expectations","Meets standard",IF(AA14="Meets Performance Expectations","Meets standard",IF(AA14="Identified Need for Improvement Toward Performance Expectations","Does not meet standard")))</f>
        <v>#DIV/0!</v>
      </c>
      <c r="AB15" s="135"/>
      <c r="AC15" s="135"/>
      <c r="AD15" s="135"/>
      <c r="AE15" s="136"/>
    </row>
    <row r="16" spans="1:31" x14ac:dyDescent="0.25">
      <c r="A16" s="148" t="s">
        <v>31</v>
      </c>
      <c r="B16" s="148"/>
      <c r="C16" s="148"/>
      <c r="D16" s="148"/>
      <c r="E16" s="148"/>
    </row>
    <row r="17" spans="1:21" x14ac:dyDescent="0.25">
      <c r="A17" s="148"/>
      <c r="B17" s="148"/>
      <c r="C17" s="148"/>
      <c r="D17" s="148"/>
      <c r="E17" s="148"/>
      <c r="G17" s="58"/>
    </row>
    <row r="18" spans="1:21" x14ac:dyDescent="0.25">
      <c r="A18" s="148"/>
      <c r="B18" s="148"/>
      <c r="C18" s="148"/>
      <c r="D18" s="148"/>
      <c r="E18" s="148"/>
    </row>
    <row r="19" spans="1:21" ht="15.75" customHeight="1" thickBot="1" x14ac:dyDescent="0.3">
      <c r="A19" s="148"/>
      <c r="B19" s="148"/>
      <c r="C19" s="148"/>
      <c r="D19" s="148"/>
      <c r="E19" s="148"/>
    </row>
    <row r="20" spans="1:21" x14ac:dyDescent="0.25">
      <c r="A20" s="148"/>
      <c r="B20" s="148"/>
      <c r="C20" s="148"/>
      <c r="D20" s="148"/>
      <c r="E20" s="148"/>
      <c r="H20" s="140" t="s">
        <v>21</v>
      </c>
      <c r="I20" s="141"/>
      <c r="J20" s="141"/>
      <c r="K20" s="141"/>
      <c r="L20" s="141"/>
      <c r="M20" s="141"/>
      <c r="N20" s="141"/>
      <c r="O20" s="141"/>
      <c r="P20" s="142"/>
    </row>
    <row r="21" spans="1:21" ht="15" customHeight="1" thickBot="1" x14ac:dyDescent="0.3">
      <c r="A21" s="148"/>
      <c r="B21" s="148"/>
      <c r="C21" s="148"/>
      <c r="D21" s="148"/>
      <c r="E21" s="148"/>
      <c r="H21" s="143"/>
      <c r="I21" s="144"/>
      <c r="J21" s="144"/>
      <c r="K21" s="144"/>
      <c r="L21" s="144"/>
      <c r="M21" s="144"/>
      <c r="N21" s="144"/>
      <c r="O21" s="144"/>
      <c r="P21" s="145"/>
    </row>
    <row r="22" spans="1:21" ht="15.75" thickBot="1" x14ac:dyDescent="0.3">
      <c r="A22" s="148"/>
      <c r="B22" s="148"/>
      <c r="C22" s="148"/>
      <c r="D22" s="148"/>
      <c r="E22" s="148"/>
    </row>
    <row r="23" spans="1:21" ht="42" customHeight="1" x14ac:dyDescent="0.35">
      <c r="A23" s="148"/>
      <c r="B23" s="148"/>
      <c r="C23" s="148"/>
      <c r="D23" s="148"/>
      <c r="E23" s="148"/>
      <c r="G23" s="50"/>
      <c r="H23" s="59"/>
      <c r="I23" s="146" t="s">
        <v>20</v>
      </c>
      <c r="J23" s="146"/>
      <c r="K23" s="146"/>
      <c r="L23" s="146"/>
      <c r="M23" s="146"/>
      <c r="N23" s="60" t="s">
        <v>19</v>
      </c>
      <c r="O23" s="60" t="s">
        <v>10</v>
      </c>
      <c r="P23" s="117" t="s">
        <v>4</v>
      </c>
      <c r="Q23" s="119"/>
      <c r="R23" s="119"/>
      <c r="S23" s="120"/>
      <c r="T23" s="117" t="s">
        <v>11</v>
      </c>
      <c r="U23" s="118"/>
    </row>
    <row r="24" spans="1:21" x14ac:dyDescent="0.25">
      <c r="A24" s="148"/>
      <c r="B24" s="148"/>
      <c r="C24" s="148"/>
      <c r="D24" s="148"/>
      <c r="E24" s="148"/>
      <c r="G24" s="50"/>
      <c r="H24" s="61" t="s">
        <v>17</v>
      </c>
      <c r="I24" s="34">
        <f>A4</f>
        <v>2019</v>
      </c>
      <c r="J24" s="35">
        <f>A5</f>
        <v>2020</v>
      </c>
      <c r="K24" s="36">
        <f>A6</f>
        <v>2021</v>
      </c>
      <c r="L24" s="37">
        <f>A7</f>
        <v>2022</v>
      </c>
      <c r="M24" s="38">
        <f>A8</f>
        <v>2023</v>
      </c>
      <c r="N24" s="32" t="e">
        <f>K13</f>
        <v>#DIV/0!</v>
      </c>
      <c r="O24" s="44"/>
      <c r="P24" s="121"/>
      <c r="Q24" s="122"/>
      <c r="R24" s="122"/>
      <c r="S24" s="123"/>
      <c r="T24" s="121"/>
      <c r="U24" s="124"/>
    </row>
    <row r="25" spans="1:21" x14ac:dyDescent="0.25">
      <c r="A25" s="148"/>
      <c r="B25" s="148"/>
      <c r="C25" s="148"/>
      <c r="D25" s="148"/>
      <c r="E25" s="148"/>
      <c r="G25" s="50"/>
      <c r="H25" s="61" t="s">
        <v>13</v>
      </c>
      <c r="I25" s="35">
        <f>A5</f>
        <v>2020</v>
      </c>
      <c r="J25" s="36">
        <f t="shared" ref="J25:J28" si="10">A6</f>
        <v>2021</v>
      </c>
      <c r="K25" s="37">
        <f t="shared" ref="K25:K28" si="11">A7</f>
        <v>2022</v>
      </c>
      <c r="L25" s="38">
        <f t="shared" ref="L25:L28" si="12">A8</f>
        <v>2023</v>
      </c>
      <c r="M25" s="34">
        <f t="shared" ref="M25:M28" si="13">A9</f>
        <v>2024</v>
      </c>
      <c r="N25" s="31" t="e">
        <f>O13</f>
        <v>#DIV/0!</v>
      </c>
      <c r="O25" s="31" t="e">
        <f>P13</f>
        <v>#DIV/0!</v>
      </c>
      <c r="P25" s="114" t="e">
        <f>L14</f>
        <v>#DIV/0!</v>
      </c>
      <c r="Q25" s="115"/>
      <c r="R25" s="115"/>
      <c r="S25" s="116"/>
      <c r="T25" s="114" t="e">
        <f>L15</f>
        <v>#DIV/0!</v>
      </c>
      <c r="U25" s="125"/>
    </row>
    <row r="26" spans="1:21" x14ac:dyDescent="0.25">
      <c r="A26" s="62"/>
      <c r="B26" s="62"/>
      <c r="C26" s="62"/>
      <c r="D26" s="62"/>
      <c r="E26" s="62"/>
      <c r="G26" s="50"/>
      <c r="H26" s="61" t="s">
        <v>14</v>
      </c>
      <c r="I26" s="36">
        <f t="shared" ref="I26:I28" si="14">A6</f>
        <v>2021</v>
      </c>
      <c r="J26" s="37">
        <f t="shared" si="10"/>
        <v>2022</v>
      </c>
      <c r="K26" s="38">
        <f t="shared" si="11"/>
        <v>2023</v>
      </c>
      <c r="L26" s="34">
        <f t="shared" si="12"/>
        <v>2024</v>
      </c>
      <c r="M26" s="35">
        <f t="shared" si="13"/>
        <v>2025</v>
      </c>
      <c r="N26" s="32" t="e">
        <f>T13</f>
        <v>#DIV/0!</v>
      </c>
      <c r="O26" s="32" t="e">
        <f>U13</f>
        <v>#DIV/0!</v>
      </c>
      <c r="P26" s="126" t="e">
        <f>Q14</f>
        <v>#DIV/0!</v>
      </c>
      <c r="Q26" s="155"/>
      <c r="R26" s="155"/>
      <c r="S26" s="156"/>
      <c r="T26" s="126" t="e">
        <f>Q15</f>
        <v>#DIV/0!</v>
      </c>
      <c r="U26" s="127"/>
    </row>
    <row r="27" spans="1:21" x14ac:dyDescent="0.25">
      <c r="A27" s="62"/>
      <c r="B27" s="62"/>
      <c r="C27" s="62"/>
      <c r="D27" s="62"/>
      <c r="E27" s="62"/>
      <c r="G27" s="50"/>
      <c r="H27" s="61" t="s">
        <v>15</v>
      </c>
      <c r="I27" s="37">
        <f t="shared" si="14"/>
        <v>2022</v>
      </c>
      <c r="J27" s="38">
        <f t="shared" si="10"/>
        <v>2023</v>
      </c>
      <c r="K27" s="34">
        <f t="shared" si="11"/>
        <v>2024</v>
      </c>
      <c r="L27" s="35">
        <f t="shared" si="12"/>
        <v>2025</v>
      </c>
      <c r="M27" s="36">
        <f t="shared" si="13"/>
        <v>2026</v>
      </c>
      <c r="N27" s="31" t="e">
        <f>Y13</f>
        <v>#DIV/0!</v>
      </c>
      <c r="O27" s="31" t="e">
        <f>Z13</f>
        <v>#DIV/0!</v>
      </c>
      <c r="P27" s="114" t="e">
        <f>V14</f>
        <v>#DIV/0!</v>
      </c>
      <c r="Q27" s="115"/>
      <c r="R27" s="115"/>
      <c r="S27" s="116"/>
      <c r="T27" s="114" t="e">
        <f>V15</f>
        <v>#DIV/0!</v>
      </c>
      <c r="U27" s="125"/>
    </row>
    <row r="28" spans="1:21" ht="15.75" thickBot="1" x14ac:dyDescent="0.3">
      <c r="A28" s="62"/>
      <c r="B28" s="62"/>
      <c r="C28" s="62"/>
      <c r="D28" s="62"/>
      <c r="E28" s="62"/>
      <c r="G28" s="50"/>
      <c r="H28" s="63" t="s">
        <v>16</v>
      </c>
      <c r="I28" s="39">
        <f t="shared" si="14"/>
        <v>2023</v>
      </c>
      <c r="J28" s="40">
        <f t="shared" si="10"/>
        <v>2024</v>
      </c>
      <c r="K28" s="41">
        <f t="shared" si="11"/>
        <v>2025</v>
      </c>
      <c r="L28" s="42">
        <f t="shared" si="12"/>
        <v>2026</v>
      </c>
      <c r="M28" s="43">
        <f t="shared" si="13"/>
        <v>2027</v>
      </c>
      <c r="N28" s="33" t="e">
        <f>AD13</f>
        <v>#DIV/0!</v>
      </c>
      <c r="O28" s="33" t="e">
        <f>AE13</f>
        <v>#DIV/0!</v>
      </c>
      <c r="P28" s="137" t="e">
        <f>AA14</f>
        <v>#DIV/0!</v>
      </c>
      <c r="Q28" s="157"/>
      <c r="R28" s="157"/>
      <c r="S28" s="158"/>
      <c r="T28" s="137" t="e">
        <f>AA15</f>
        <v>#DIV/0!</v>
      </c>
      <c r="U28" s="138"/>
    </row>
    <row r="29" spans="1:21" x14ac:dyDescent="0.25">
      <c r="A29" s="62"/>
      <c r="B29" s="62"/>
      <c r="C29" s="62"/>
      <c r="D29" s="62"/>
      <c r="E29" s="62"/>
      <c r="G29" s="50"/>
    </row>
    <row r="30" spans="1:21" x14ac:dyDescent="0.25">
      <c r="A30" s="62"/>
      <c r="B30" s="62"/>
      <c r="C30" s="62"/>
      <c r="D30" s="62"/>
      <c r="E30" s="62"/>
      <c r="G30" s="50"/>
    </row>
    <row r="31" spans="1:21" ht="15.75" thickBot="1" x14ac:dyDescent="0.3">
      <c r="A31" s="62"/>
      <c r="B31" s="62"/>
      <c r="C31" s="62"/>
      <c r="D31" s="62"/>
      <c r="E31" s="62"/>
      <c r="G31" s="50"/>
    </row>
    <row r="32" spans="1:21" x14ac:dyDescent="0.25">
      <c r="A32" s="62"/>
      <c r="B32" s="62"/>
      <c r="C32" s="62"/>
      <c r="D32" s="62"/>
      <c r="E32" s="62"/>
      <c r="G32" s="50"/>
      <c r="H32" s="64"/>
      <c r="I32" s="65"/>
    </row>
    <row r="33" spans="1:9" x14ac:dyDescent="0.25">
      <c r="A33" s="62"/>
      <c r="B33" s="62"/>
      <c r="C33" s="62"/>
      <c r="D33" s="62"/>
      <c r="E33" s="62"/>
      <c r="G33" s="50"/>
      <c r="H33" s="66"/>
      <c r="I33" s="67"/>
    </row>
    <row r="34" spans="1:9" x14ac:dyDescent="0.25">
      <c r="A34" s="62"/>
      <c r="B34" s="62"/>
      <c r="C34" s="62"/>
      <c r="D34" s="62"/>
      <c r="E34" s="62"/>
      <c r="G34" s="50"/>
      <c r="H34" s="66"/>
      <c r="I34" s="67"/>
    </row>
    <row r="35" spans="1:9" ht="15.75" thickBot="1" x14ac:dyDescent="0.3">
      <c r="A35" s="62"/>
      <c r="B35" s="62"/>
      <c r="C35" s="62"/>
      <c r="D35" s="62"/>
      <c r="E35" s="62"/>
      <c r="G35" s="50"/>
      <c r="H35" s="68"/>
      <c r="I35" s="69"/>
    </row>
    <row r="36" spans="1:9" x14ac:dyDescent="0.25">
      <c r="A36" s="62"/>
      <c r="B36" s="62"/>
      <c r="C36" s="62"/>
      <c r="D36" s="62"/>
      <c r="E36" s="62"/>
      <c r="G36" s="50"/>
    </row>
    <row r="37" spans="1:9" x14ac:dyDescent="0.25">
      <c r="A37" s="62"/>
      <c r="B37" s="62"/>
      <c r="C37" s="62"/>
      <c r="D37" s="62"/>
      <c r="E37" s="62"/>
    </row>
    <row r="38" spans="1:9" x14ac:dyDescent="0.25">
      <c r="A38" s="62"/>
      <c r="B38" s="62"/>
      <c r="C38" s="62"/>
      <c r="D38" s="62"/>
      <c r="E38" s="62"/>
    </row>
    <row r="39" spans="1:9" x14ac:dyDescent="0.25">
      <c r="A39" s="62"/>
      <c r="B39" s="62"/>
      <c r="C39" s="62"/>
      <c r="D39" s="62"/>
      <c r="E39" s="62"/>
    </row>
    <row r="40" spans="1:9" x14ac:dyDescent="0.25">
      <c r="A40" s="62"/>
      <c r="B40" s="62"/>
      <c r="C40" s="62"/>
      <c r="D40" s="62"/>
      <c r="E40" s="62"/>
    </row>
    <row r="41" spans="1:9" x14ac:dyDescent="0.25">
      <c r="A41" s="62"/>
      <c r="B41" s="62"/>
      <c r="C41" s="62"/>
      <c r="D41" s="62"/>
      <c r="E41" s="62"/>
    </row>
    <row r="42" spans="1:9" x14ac:dyDescent="0.25">
      <c r="A42" s="62"/>
      <c r="B42" s="62"/>
      <c r="C42" s="62"/>
      <c r="D42" s="62"/>
      <c r="E42" s="62"/>
    </row>
    <row r="45" spans="1:9" ht="72.75" customHeight="1" x14ac:dyDescent="0.25"/>
  </sheetData>
  <sheetProtection algorithmName="SHA-512" hashValue="6ztRadiwIf29GIBED/n3qpjURvYk8cIg2Lmmw1Ad77e6nCxrHheNPKLKPsXBisq04Kvlc5bfZbZVwKNqtS5E3w==" saltValue="cdqhsDd8xBJNKiH93zuS8w==" spinCount="100000" sheet="1" selectLockedCells="1"/>
  <mergeCells count="43">
    <mergeCell ref="H1:P3"/>
    <mergeCell ref="C2:E2"/>
    <mergeCell ref="H5:K5"/>
    <mergeCell ref="L5:P5"/>
    <mergeCell ref="A1:E1"/>
    <mergeCell ref="V5:Z5"/>
    <mergeCell ref="AA5:AE5"/>
    <mergeCell ref="H6:K6"/>
    <mergeCell ref="L6:P6"/>
    <mergeCell ref="Q6:U6"/>
    <mergeCell ref="V6:Z6"/>
    <mergeCell ref="AA6:AE6"/>
    <mergeCell ref="Q5:U5"/>
    <mergeCell ref="T28:U28"/>
    <mergeCell ref="A13:E13"/>
    <mergeCell ref="H20:P21"/>
    <mergeCell ref="I23:M23"/>
    <mergeCell ref="A15:E15"/>
    <mergeCell ref="A16:E25"/>
    <mergeCell ref="H14:K15"/>
    <mergeCell ref="L14:P14"/>
    <mergeCell ref="Q14:U14"/>
    <mergeCell ref="L15:P15"/>
    <mergeCell ref="Q15:U15"/>
    <mergeCell ref="P26:S26"/>
    <mergeCell ref="P25:S25"/>
    <mergeCell ref="P28:S28"/>
    <mergeCell ref="P8:P12"/>
    <mergeCell ref="U8:U12"/>
    <mergeCell ref="Z8:Z12"/>
    <mergeCell ref="AE8:AE12"/>
    <mergeCell ref="P27:S27"/>
    <mergeCell ref="T23:U23"/>
    <mergeCell ref="P23:S23"/>
    <mergeCell ref="P24:S24"/>
    <mergeCell ref="T24:U24"/>
    <mergeCell ref="T25:U25"/>
    <mergeCell ref="T26:U26"/>
    <mergeCell ref="T27:U27"/>
    <mergeCell ref="V14:Z14"/>
    <mergeCell ref="AA14:AE14"/>
    <mergeCell ref="V15:Z15"/>
    <mergeCell ref="AA15:AE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vt:lpstr>
      <vt:lpstr>KESA Graduation Rate Calculator</vt:lpstr>
    </vt:vector>
  </TitlesOfParts>
  <Company>Kansas State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Brooke Wells</dc:creator>
  <cp:lastModifiedBy>Brooke Wells</cp:lastModifiedBy>
  <dcterms:created xsi:type="dcterms:W3CDTF">2024-12-30T17:58:32Z</dcterms:created>
  <dcterms:modified xsi:type="dcterms:W3CDTF">2026-03-10T20:59:21Z</dcterms:modified>
</cp:coreProperties>
</file>